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252\gin\1. PROJETOS\6. PSBP\ESCRITÓRIO\3. orçamentação\"/>
    </mc:Choice>
  </mc:AlternateContent>
  <xr:revisionPtr revIDLastSave="0" documentId="13_ncr:1_{FC00A399-BCC6-4BBA-9DD9-C15A05C75DFD}" xr6:coauthVersionLast="41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Orçamen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ab1">#REF!</definedName>
    <definedName name="_JAZ1">#REF!</definedName>
    <definedName name="_JAZ11">#REF!</definedName>
    <definedName name="_JAZ2">#REF!</definedName>
    <definedName name="_JAZ22">#REF!</definedName>
    <definedName name="_JAZ3">#REF!</definedName>
    <definedName name="_JAZ33">#REF!</definedName>
    <definedName name="_Key1" hidden="1">'[1]1.6'!$A$11</definedName>
    <definedName name="_LAG2">[2]SERVIÇOS!$G$26</definedName>
    <definedName name="_Order1" hidden="1">255</definedName>
    <definedName name="_Order2" hidden="1">255</definedName>
    <definedName name="_PAG1">"$#REF!.$C$16"</definedName>
    <definedName name="_PAG10">"$#REF!.$C$26"</definedName>
    <definedName name="_PAG11">"$#REF!.$C$27"</definedName>
    <definedName name="_PAG12">"$#REF!.$C$28"</definedName>
    <definedName name="_PAG13">"$#REF!.$C$21"</definedName>
    <definedName name="_PAG2">"$#REF!.$C$17"</definedName>
    <definedName name="_PAG3">"$#REF!.$C$18"</definedName>
    <definedName name="_PAG4">"$#REF!.$C$19"</definedName>
    <definedName name="_PAG5">"$#REF!.$C$20"</definedName>
    <definedName name="_PAG6">"$#REF!.$C$22"</definedName>
    <definedName name="_PAG7">"$#REF!.$C$23"</definedName>
    <definedName name="_PAG8">"$#REF!.$C$24"</definedName>
    <definedName name="_PAG9">"$#REF!.$C$25"</definedName>
    <definedName name="_RET1">#REF!</definedName>
    <definedName name="_TB10">"'file:///D:/Meus documentos/ANASTÁCIO/SERCEL/BR262990800.xls'#$TLMB.$#REF!$#REF!"</definedName>
    <definedName name="_tb97">"$#REF!.$E$71"</definedName>
    <definedName name="_tbw97">"$#REF!.$E$73"</definedName>
    <definedName name="_TCB4">"$#REF!.$I$26"</definedName>
    <definedName name="_TCC4">"$#REF!.$I$18"</definedName>
    <definedName name="_TEB4">"$#REF!.$I$16"</definedName>
    <definedName name="_TT102">'[3]Relatório-1ª med.'!#REF!</definedName>
    <definedName name="_TT107">'[3]Relatório-1ª med.'!#REF!</definedName>
    <definedName name="_TT121">'[3]Relatório-1ª med.'!#REF!</definedName>
    <definedName name="_TT123">'[3]Relatório-1ª med.'!#REF!</definedName>
    <definedName name="_TT19">'[3]Relatório-1ª med.'!#REF!</definedName>
    <definedName name="_TT20">'[3]Relatório-1ª med.'!#REF!</definedName>
    <definedName name="_TT21">'[3]Relatório-1ª med.'!#REF!</definedName>
    <definedName name="_TT22">'[3]Relatório-1ª med.'!#REF!</definedName>
    <definedName name="_TT26">'[3]Relatório-1ª med.'!#REF!</definedName>
    <definedName name="_TT27">'[3]Relatório-1ª med.'!#REF!</definedName>
    <definedName name="_TT28">'[3]Relatório-1ª med.'!#REF!</definedName>
    <definedName name="_TT30">'[3]Relatório-1ª med.'!#REF!</definedName>
    <definedName name="_TT31">'[3]Relatório-1ª med.'!#REF!</definedName>
    <definedName name="_TT32">'[3]Relatório-1ª med.'!#REF!</definedName>
    <definedName name="_TT33">'[3]Relatório-1ª med.'!#REF!</definedName>
    <definedName name="_TT34">'[3]Relatório-1ª med.'!#REF!</definedName>
    <definedName name="_TT36">'[3]Relatório-1ª med.'!#REF!</definedName>
    <definedName name="_TT37">'[3]Relatório-1ª med.'!#REF!</definedName>
    <definedName name="_TT38">'[3]Relatório-1ª med.'!#REF!</definedName>
    <definedName name="_TT39">'[3]Relatório-1ª med.'!#REF!</definedName>
    <definedName name="_TT40">'[3]Relatório-1ª med.'!#REF!</definedName>
    <definedName name="_TT5">'[3]Relatório-1ª med.'!#REF!</definedName>
    <definedName name="_TT52">'[3]Relatório-1ª med.'!#REF!</definedName>
    <definedName name="_TT53">'[3]Relatório-1ª med.'!#REF!</definedName>
    <definedName name="_TT54">'[3]Relatório-1ª med.'!#REF!</definedName>
    <definedName name="_TT55">'[3]Relatório-1ª med.'!#REF!</definedName>
    <definedName name="_TT6">'[3]Relatório-1ª med.'!#REF!</definedName>
    <definedName name="_TT60">'[3]Relatório-1ª med.'!#REF!</definedName>
    <definedName name="_TT61">'[3]Relatório-1ª med.'!#REF!</definedName>
    <definedName name="_TT69">'[3]Relatório-1ª med.'!#REF!</definedName>
    <definedName name="_TT7">'[3]Relatório-1ª med.'!#REF!</definedName>
    <definedName name="_TT70">'[3]Relatório-1ª med.'!#REF!</definedName>
    <definedName name="_TT71">'[3]Relatório-1ª med.'!#REF!</definedName>
    <definedName name="_TT74">'[3]Relatório-1ª med.'!#REF!</definedName>
    <definedName name="_TT75">'[3]Relatório-1ª med.'!#REF!</definedName>
    <definedName name="_TT76">'[3]Relatório-1ª med.'!#REF!</definedName>
    <definedName name="_TT77">'[3]Relatório-1ª med.'!#REF!</definedName>
    <definedName name="_TT78">'[3]Relatório-1ª med.'!#REF!</definedName>
    <definedName name="_TT79">'[3]Relatório-1ª med.'!#REF!</definedName>
    <definedName name="_TT94">'[3]Relatório-1ª med.'!#REF!</definedName>
    <definedName name="_TT95">'[3]Relatório-1ª med.'!#REF!</definedName>
    <definedName name="_TT97">'[3]Relatório-1ª med.'!#REF!</definedName>
    <definedName name="alex" hidden="1">{#N/A,#N/A,FALSE,"MO (2)"}</definedName>
    <definedName name="AND">#REF!</definedName>
    <definedName name="ant" hidden="1">{#N/A,#N/A,FALSE,"MO (2)"}</definedName>
    <definedName name="AQCAP20">"$#REF!.$I$15"</definedName>
    <definedName name="AQCM30">"$#REF!.$I$16"</definedName>
    <definedName name="AQRM1C">"$#REF!.$I$18"</definedName>
    <definedName name="AQRR1C">"$#REF!.$I$17"</definedName>
    <definedName name="area_base">[4]Base!$U$40</definedName>
    <definedName name="_xlnm.Print_Area" localSheetId="0">Orçamento!$B$1:$H$115</definedName>
    <definedName name="_xlnm.Print_Area">#REF!</definedName>
    <definedName name="ASFALTO">#REF!</definedName>
    <definedName name="ATUAL">"$#REF!.$F$29"</definedName>
    <definedName name="AUTO">"$#REF!.$D$12"</definedName>
    <definedName name="bbbb" hidden="1">{#N/A,#N/A,FALSE,"MO (2)"}</definedName>
    <definedName name="BR">[5]Croqui!$B$3</definedName>
    <definedName name="BRZ">[6]ORÇAMENTO!$B$4</definedName>
    <definedName name="cab_cortes">#REF!</definedName>
    <definedName name="cab_dmt">#REF!</definedName>
    <definedName name="cab_limpeza">#REF!</definedName>
    <definedName name="cab_pmf">#REF!</definedName>
    <definedName name="cabmeio">#REF!</definedName>
    <definedName name="CAIA">"'file:///D:/Meus documentos/ANASTÁCIO/SERCEL/BR262990800.xls'#$SERVIÇOS.$#REF!$#REF!"</definedName>
    <definedName name="CAMI">"$#REF!.$D$13"</definedName>
    <definedName name="CAP20W">"$#REF!.$J$14"</definedName>
    <definedName name="CAP20WA">"$#REF!.$J$13"</definedName>
    <definedName name="CAPSEL">[2]SERVIÇOS!$G$25</definedName>
    <definedName name="CAPTOTAL">"$#REF!.$J$12"</definedName>
    <definedName name="CARRO">'[5]CALCULOS AUXILIARES'!$E$12</definedName>
    <definedName name="CCP">[6]SERVIÇOS!$G$59</definedName>
    <definedName name="CCPW">"$#REF!.$E$34"</definedName>
    <definedName name="CCPWA">"$#REF!.$E$33"</definedName>
    <definedName name="CD">[6]SERVIÇOS!$G$13</definedName>
    <definedName name="CD97A">"$#REF!.$H$80"</definedName>
    <definedName name="CD97AW">"$#REF!.$H$82"</definedName>
    <definedName name="CDW">"$#REF!.$H$41"</definedName>
    <definedName name="CDWA">"$#REF!.$H$40"</definedName>
    <definedName name="CM">"$#REF!.$O$31"</definedName>
    <definedName name="CM30W">"$#REF!.$I$14"</definedName>
    <definedName name="CM30WA">"$#REF!.$I$13"</definedName>
    <definedName name="CMTOTAL">"$#REF!.$I$12"</definedName>
    <definedName name="CMW">"$#REF!.$O$33"</definedName>
    <definedName name="CMWA">"$#REF!.$O$32"</definedName>
    <definedName name="CODIGO">#REF!</definedName>
    <definedName name="CONTR">[6]SERVIÇOS!$I$5</definedName>
    <definedName name="Cron" hidden="1">{#N/A,#N/A,FALSE,"MO (2)"}</definedName>
    <definedName name="cronograma" hidden="1">{#N/A,#N/A,TRUE,"Plan1"}</definedName>
    <definedName name="cronograma1" hidden="1">{#N/A,#N/A,TRUE,"Plan1"}</definedName>
    <definedName name="data">#REF!</definedName>
    <definedName name="DCA">"$#REF!.$E$31"</definedName>
    <definedName name="DCAW">"$#REF!.$E$33"</definedName>
    <definedName name="densidade_cap">#REF!</definedName>
    <definedName name="DIA">"$#REF!.$H$4"</definedName>
    <definedName name="DMT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NIT1">[5]Pato!$A$1</definedName>
    <definedName name="drena">#REF!</definedName>
    <definedName name="DTMED">"$#REF!.$C$8"</definedName>
    <definedName name="EA">[6]SERVIÇOS!$G$32</definedName>
    <definedName name="ee">[7]reg_mec_fx_dm_!#REF!</definedName>
    <definedName name="EM">"$#REF!.$E$30"</definedName>
    <definedName name="EMP">[6]SERVIÇOS!$I$6</definedName>
    <definedName name="Empo">#REF!</definedName>
    <definedName name="Empolamento">#REF!</definedName>
    <definedName name="EMW">"$#REF!.$E$32"</definedName>
    <definedName name="EMWA">"$#REF!.$E$31"</definedName>
    <definedName name="EU" hidden="1">{#N/A,#N/A,FALSE,"MO (2)"}</definedName>
    <definedName name="Excel_BuiltIn_Print_Area_2">"$Quad_Quant_.$#REF!$#REF!:$#REF!$#REF!"</definedName>
    <definedName name="Excel_BuiltIn_Print_Area_7">[7]reg_mec_fx_dm_!#REF!</definedName>
    <definedName name="EXT">#REF!</definedName>
    <definedName name="EXTENSÃO">[5]Croqui!$A$7</definedName>
    <definedName name="EXTENSÃO1">[5]Croqui!$B$7</definedName>
    <definedName name="FAT">#REF!</definedName>
    <definedName name="FCT">#REF!</definedName>
    <definedName name="FE">"'file:///D:/Meus documentos/ANASTÁCIO/SERCEL/BR262990800.xls'#$SERVIÇOS.$#REF!$#REF!"</definedName>
    <definedName name="fgff" hidden="1">{#N/A,#N/A,FALSE,"MO (2)"}</definedName>
    <definedName name="FM">"$#REF!.$E$31"</definedName>
    <definedName name="FMW">"$#REF!.$E$33"</definedName>
    <definedName name="FMWA">"$#REF!.$E$32"</definedName>
    <definedName name="GP">"'file:///D:/Meus documentos/ANASTÁCIO/SERCEL/BR262990800.xls'#$SERVIÇOS.$#REF!$#REF!"</definedName>
    <definedName name="IND">#REF!</definedName>
    <definedName name="INDI22">#REF!</definedName>
    <definedName name="inic">#REF!</definedName>
    <definedName name="koae">#REF!</definedName>
    <definedName name="kpavi">#REF!</definedName>
    <definedName name="kterra">#REF!</definedName>
    <definedName name="la" hidden="1">{#N/A,#N/A,FALSE,"MO (2)"}</definedName>
    <definedName name="LDD">"'file:///D:/Meus documentos/ANASTÁCIO/SERCEL/BR262990800.xls'#$SERVIÇOS.$#REF!$#REF!"</definedName>
    <definedName name="LDI">#REF!</definedName>
    <definedName name="LOCAL">"$#REF!.$D$5"</definedName>
    <definedName name="LOTE">[5]Croqui!$I$6</definedName>
    <definedName name="LP">"$#REF!.$E$28"</definedName>
    <definedName name="LPW">"$#REF!.$E$30"</definedName>
    <definedName name="LPWA">"$#REF!.$E$29"</definedName>
    <definedName name="LS">"$#REF!.$E$27"</definedName>
    <definedName name="LSW">"$#REF!.$E$29"</definedName>
    <definedName name="LSWA">"$#REF!.$E$28"</definedName>
    <definedName name="LVC">"'file:///D:/Meus documentos/ANASTÁCIO/SERCEL/BR262990800.xls'#$SERVIÇOS.$#REF!$#REF!"</definedName>
    <definedName name="LVD">"'file:///D:/Meus documentos/ANASTÁCIO/SERCEL/BR262990800.xls'#$SERVIÇOS.$#REF!$#REF!"</definedName>
    <definedName name="m">#REF!</definedName>
    <definedName name="MATBET">#REF!</definedName>
    <definedName name="MBQ">[6]SERVIÇOS!$G$57</definedName>
    <definedName name="MBR">"$#REF!.$I$34"</definedName>
    <definedName name="MBUF">"$#REF!.$D$12"</definedName>
    <definedName name="MBUFW">"$#REF!.$D$14"</definedName>
    <definedName name="MBUFWA">"$#REF!.$D$13"</definedName>
    <definedName name="MBUQ">"$#REF!.$E$12"</definedName>
    <definedName name="MBUQW">"$#REF!.$E$14"</definedName>
    <definedName name="MBUQWA">"$#REF!.$E$13"</definedName>
    <definedName name="MD">[6]SERVIÇOS!$G$60</definedName>
    <definedName name="MEIO_FIO">#REF!</definedName>
    <definedName name="MES">"$#REF!.$C$4"</definedName>
    <definedName name="MÊS">#REF!</definedName>
    <definedName name="mo_base">[4]Base!$U$39</definedName>
    <definedName name="mo_sub_base">'[4]Sub-base'!$U$36</definedName>
    <definedName name="NUMED">"$#REF!.$C$3"</definedName>
    <definedName name="oac">#REF!</definedName>
    <definedName name="oae">#REF!</definedName>
    <definedName name="ocom">#REF!</definedName>
    <definedName name="Orçamento">[8]Orçamento!$A$13:$D$34</definedName>
    <definedName name="PATO">#REF!</definedName>
    <definedName name="PAVI">#REF!</definedName>
    <definedName name="PCAIA">"'file:///D:/Meus documentos/ANASTÁCIO/SERCEL/BR262990800.xls'#$SERVIÇOS.$#REF!$#REF!"</definedName>
    <definedName name="PEN">[2]SERVIÇOS!$G$59</definedName>
    <definedName name="PG">"$#REF!.$C$1"</definedName>
    <definedName name="PGP">"'file:///D:/Meus documentos/ANASTÁCIO/SERCEL/BR262990800.xls'#$SERVIÇOS.$#REF!$#REF!"</definedName>
    <definedName name="PL">"$#REF!.$F$12"</definedName>
    <definedName name="plano">#REF!</definedName>
    <definedName name="PLCD">"$#REF!.$L$39"</definedName>
    <definedName name="PLCD97">"$#REF!.$L$80"</definedName>
    <definedName name="PLDD">"'file:///D:/Meus documentos/ANASTÁCIO/SERCEL/BR262990800.xls'#$SERVIÇOS.$#REF!$#REF!"</definedName>
    <definedName name="PLIQ">"$#REF!.$C$5"</definedName>
    <definedName name="pliq1">"$#REF!.$C$6"</definedName>
    <definedName name="PLMBUQ">"$#REF!.$L$32"</definedName>
    <definedName name="PLVC">"'file:///D:/Meus documentos/ANASTÁCIO/SERCEL/BR262990800.xls'#$SERVIÇOS.$#REF!$#REF!"</definedName>
    <definedName name="PLVD">"'file:///D:/Meus documentos/ANASTÁCIO/SERCEL/BR262990800.xls'#$SERVIÇOS.$#REF!$#REF!"</definedName>
    <definedName name="PLW">"$#REF!.$F$14"</definedName>
    <definedName name="PLWA">"$#REF!.$F$13"</definedName>
    <definedName name="PRDM">"'file:///D:/Meus documentos/ANASTÁCIO/SERCEL/BR262990800.xls'#$SERVIÇOS.$#REF!$#REF!"</definedName>
    <definedName name="Print_Area_MI">#REF!</definedName>
    <definedName name="PRINT_TITLES_MI">#REF!</definedName>
    <definedName name="PRMCC">"'file:///D:/Meus documentos/ANASTÁCIO/SERCEL/BR262990800.xls'#$SERVIÇOS.$#REF!$#REF!"</definedName>
    <definedName name="PRRMBF">"'file:///D:/Meus documentos/ANASTÁCIO/SERCEL/BR262990800.xls'#$SERVIÇOS.$#REF!$#REF!"</definedName>
    <definedName name="QUANT_acumu">#REF!</definedName>
    <definedName name="RDM">"'file:///D:/Meus documentos/ANASTÁCIO/SERCEL/BR262990800.xls'#$SERVIÇOS.$#REF!$#REF!"</definedName>
    <definedName name="rea">#REF!</definedName>
    <definedName name="REAJ">"$#REF!.$F$16"</definedName>
    <definedName name="REG">#REF!</definedName>
    <definedName name="REGULA">#REF!</definedName>
    <definedName name="RELATÓRIO_DOS_SERVIÇOS_EXECUTADOS">#REF!</definedName>
    <definedName name="resumo" hidden="1">{#N/A,#N/A,TRUE,"Plan1"}</definedName>
    <definedName name="resumou" hidden="1">{#N/A,#N/A,TRUE,"Plan1"}</definedName>
    <definedName name="RM">"$#REF!.$E$31"</definedName>
    <definedName name="RM1CW">"$#REF!.$G$14"</definedName>
    <definedName name="RM1CWA">"$#REF!.$G$13"</definedName>
    <definedName name="RMA">"$#REF!.$E$28"</definedName>
    <definedName name="RMAW">"$#REF!.$E$30"</definedName>
    <definedName name="RMAWA">"$#REF!.$E$29"</definedName>
    <definedName name="RMCC">"'file:///D:/Meus documentos/ANASTÁCIO/SERCEL/BR262990800.xls'#$SERVIÇOS.$#REF!$#REF!"</definedName>
    <definedName name="RMCCW">"$#REF!.$J$33"</definedName>
    <definedName name="RMCCWA">"$#REF!.$J$32"</definedName>
    <definedName name="RMTOTAL">"$#REF!.$G$12"</definedName>
    <definedName name="RMW">"$#REF!.$E$33"</definedName>
    <definedName name="RMWA">"$#REF!.$E$32"</definedName>
    <definedName name="RMZ">"'file:///D:/Meus documentos/ANASTÁCIO/SERCEL/BR262990800.xls'#$SERVIÇOS.$#REF!$#REF!"</definedName>
    <definedName name="RMZW">"$#REF!.$J$30"</definedName>
    <definedName name="RMZWA">"$#REF!.$J$29"</definedName>
    <definedName name="RODOVIA">#REF!</definedName>
    <definedName name="RP">[6]SERVIÇOS!$G$12</definedName>
    <definedName name="RPW">"$#REF!.$K$36"</definedName>
    <definedName name="RPWA">"$#REF!.$K$35"</definedName>
    <definedName name="RPZ">"'file:///D:/Meus documentos/ANASTÁCIO/SERCEL/BR262990800.xls'#$SERVIÇOS.$#REF!$#REF!"</definedName>
    <definedName name="RR1CW">"$#REF!.$H$14"</definedName>
    <definedName name="RR1CWA">"$#REF!.$H$13"</definedName>
    <definedName name="RRMBF">"'file:///D:/Meus documentos/ANASTÁCIO/SERCEL/BR262990800.xls'#$SERVIÇOS.$#REF!$#REF!"</definedName>
    <definedName name="RRMBUQ">"$#REF!.$H$32"</definedName>
    <definedName name="RRMBUQW">"$#REF!.$H$34"</definedName>
    <definedName name="RRMBUQWA">"$#REF!.$H$33"</definedName>
    <definedName name="RRTOTAL">"$#REF!.$H$12"</definedName>
    <definedName name="rz">[6]SERVIÇOS!$G$37</definedName>
    <definedName name="SASA" hidden="1">{#N/A,#N/A,FALSE,"MO (2)"}</definedName>
    <definedName name="SASASA" hidden="1">{#N/A,#N/A,FALSE,"MO (2)"}</definedName>
    <definedName name="SB">"'file:///D:/Meus documentos/ANASTÁCIO/SERCEL/BR262990800.xls'#$SERVIÇOS.$#REF!$#REF!"</definedName>
    <definedName name="SBRP">"'file:///D:/Meus documentos/ANASTÁCIO/SERCEL/BR262990800.xls'#$SERVIÇOS.$#REF!$#REF!"</definedName>
    <definedName name="SCB">[6]SERVIÇOS!$G$55</definedName>
    <definedName name="SEGMENTO">#REF!</definedName>
    <definedName name="SERV">"$#REF!.$C$7"</definedName>
    <definedName name="Serviços">[9]Serviços!$A$3:$AF$1403</definedName>
    <definedName name="SM">"$#REF!.$J$34"</definedName>
    <definedName name="SMW">"$#REF!.$J$36"</definedName>
    <definedName name="SMWA">"$#REF!.$J$35"</definedName>
    <definedName name="SRROO">[5]Croqui!$I$4</definedName>
    <definedName name="SS" hidden="1">{#N/A,#N/A,FALSE,"MO (2)"}</definedName>
    <definedName name="SSS" hidden="1">{#N/A,#N/A,FALSE,"MO (2)"}</definedName>
    <definedName name="STR">[6]ORÇAMENTO!$B$6</definedName>
    <definedName name="SUBT1">#REF!</definedName>
    <definedName name="SUBTRECHO">#REF!</definedName>
    <definedName name="SUBTRECHO1">[5]Croqui!$B$6</definedName>
    <definedName name="TABELA">"$#REF!.$B$32"</definedName>
    <definedName name="Tachas" hidden="1">{#N/A,#N/A,TRUE,"Plan1"}</definedName>
    <definedName name="taxa_cap">#REF!</definedName>
    <definedName name="TB">[6]SERVIÇOS!$G$11</definedName>
    <definedName name="TBW">"$#REF!.$E$33"</definedName>
    <definedName name="TBWA">"$#REF!.$E$32"</definedName>
    <definedName name="TCB">"$#REF!.$G$31"</definedName>
    <definedName name="TCB10M3">#REF!</definedName>
    <definedName name="TCB5M3">"$#REF!.$J$32"</definedName>
    <definedName name="TCBMBUQ">"$#REF!.$K$32"</definedName>
    <definedName name="TCBW">"$#REF!.$G$33"</definedName>
    <definedName name="TCBWA">"$#REF!.$G$32"</definedName>
    <definedName name="TCC">"$#REF!.$G$44"</definedName>
    <definedName name="TCC4TCONCR">"$#REF!.$I$32"</definedName>
    <definedName name="TCC4TFORMA">"$#REF!.$H$31"</definedName>
    <definedName name="TCCBRMZ">"$#REF!.$M$28"</definedName>
    <definedName name="TCCW">"$#REF!.$G$46"</definedName>
    <definedName name="TCCWA">"$#REF!.$G$45"</definedName>
    <definedName name="TEB">"$#REF!.$G$16"</definedName>
    <definedName name="TEBW">"$#REF!.$G$18"</definedName>
    <definedName name="TEBWA">"$#REF!.$G$17"</definedName>
    <definedName name="TECD">"$#REF!.$K$39"</definedName>
    <definedName name="TECD97">"$#REF!.$K$80"</definedName>
    <definedName name="TERP">"$#REF!.$P$34"</definedName>
    <definedName name="terra">#REF!</definedName>
    <definedName name="TESM">"$#REF!.$Q$34"</definedName>
    <definedName name="TETB">"$#REF!.$H$30"</definedName>
    <definedName name="TETB97">"$#REF!.$H$70"</definedName>
    <definedName name="_xlnm.Print_Titles" localSheetId="0">Orçamento!$4:$5</definedName>
    <definedName name="TLC4T">#REF!</definedName>
    <definedName name="TLMR">#REF!</definedName>
    <definedName name="TR">[6]ORÇAMENTO!$B$5</definedName>
    <definedName name="TRABALHO">#REF!</definedName>
    <definedName name="TRCAP20">"$#REF!.$I$27"</definedName>
    <definedName name="TRCM30">"$#REF!.$I$28"</definedName>
    <definedName name="TRECHO">#REF!</definedName>
    <definedName name="TRECHO1">[5]Croqui!$B$5</definedName>
    <definedName name="TRRM1C">"$#REF!.$I$30"</definedName>
    <definedName name="TRRR1C">"$#REF!.$I$29"</definedName>
    <definedName name="TS2C">"'file:///D:/Meus documentos/ANASTÁCIO/SERCEL/BR262990800.xls'#$TLMB.$#REF!$#REF!"</definedName>
    <definedName name="TSD">"'file:///D:/Meus documentos/ANASTÁCIO/SERCEL/BR262990800.xls'#$SERVIÇOS.$#REF!$#REF!"</definedName>
    <definedName name="VACAP">"$#REF!.$D$38"</definedName>
    <definedName name="VACM">"$#REF!.$D$37"</definedName>
    <definedName name="VARM">"$#REF!.$D$36"</definedName>
    <definedName name="VARR">"$#REF!.$D$34"</definedName>
    <definedName name="VLM">"$#REF!.$#REF!$#REF!"</definedName>
    <definedName name="VLPI">"$#REF!.$#REF!$#REF!"</definedName>
    <definedName name="VLREAJ">"$#REF!.$#REF!$#REF!"</definedName>
    <definedName name="vvv" hidden="1">{#N/A,#N/A,FALSE,"MO (2)"}</definedName>
    <definedName name="w" hidden="1">{#N/A,#N/A,TRUE,"Plan1"}</definedName>
    <definedName name="wrn.mo2." hidden="1">{#N/A,#N/A,FALSE,"MO (2)"}</definedName>
    <definedName name="wrn.relext." hidden="1">{#N/A,#N/A,TRUE,"Plan1"}</definedName>
    <definedName name="ww">[7]reg_mec_fx_dm_!#REF!</definedName>
    <definedName name="Y" hidden="1">{#N/A,#N/A,FALSE,"MO (2)"}</definedName>
    <definedName name="z" hidden="1">{#N/A,#N/A,FALSE,"MO (2)"}</definedName>
    <definedName name="zaza" hidden="1">{#N/A,#N/A,FALSE,"MO (2)"}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102" i="1" s="1"/>
  <c r="H86" i="1" l="1"/>
  <c r="H111" i="1"/>
  <c r="H112" i="1" s="1"/>
  <c r="H26" i="1"/>
  <c r="H45" i="1"/>
  <c r="H32" i="1"/>
  <c r="H48" i="1"/>
  <c r="H70" i="1"/>
  <c r="H89" i="1"/>
  <c r="H12" i="1"/>
  <c r="H35" i="1"/>
  <c r="H51" i="1"/>
  <c r="H73" i="1"/>
  <c r="H92" i="1"/>
  <c r="H14" i="1"/>
  <c r="H36" i="1"/>
  <c r="H52" i="1"/>
  <c r="H74" i="1"/>
  <c r="H93" i="1"/>
  <c r="H37" i="1"/>
  <c r="H97" i="1"/>
  <c r="H40" i="1"/>
  <c r="H81" i="1"/>
  <c r="H43" i="1"/>
  <c r="H62" i="1"/>
  <c r="H84" i="1"/>
  <c r="H106" i="1"/>
  <c r="H15" i="1"/>
  <c r="H53" i="1"/>
  <c r="H75" i="1"/>
  <c r="H21" i="1"/>
  <c r="H56" i="1"/>
  <c r="H24" i="1"/>
  <c r="H25" i="1"/>
  <c r="H44" i="1"/>
  <c r="H85" i="1"/>
  <c r="H107" i="1"/>
  <c r="H16" i="1"/>
  <c r="H27" i="1"/>
  <c r="H38" i="1"/>
  <c r="H46" i="1"/>
  <c r="H54" i="1"/>
  <c r="H65" i="1"/>
  <c r="H76" i="1"/>
  <c r="H87" i="1"/>
  <c r="H98" i="1"/>
  <c r="H9" i="1"/>
  <c r="H20" i="1"/>
  <c r="H31" i="1"/>
  <c r="H39" i="1"/>
  <c r="H47" i="1"/>
  <c r="H55" i="1"/>
  <c r="H66" i="1"/>
  <c r="H77" i="1"/>
  <c r="H88" i="1"/>
  <c r="H99" i="1"/>
  <c r="H22" i="1"/>
  <c r="H33" i="1"/>
  <c r="H41" i="1"/>
  <c r="H49" i="1"/>
  <c r="H57" i="1"/>
  <c r="H71" i="1"/>
  <c r="H82" i="1"/>
  <c r="H90" i="1"/>
  <c r="H101" i="1"/>
  <c r="H10" i="1"/>
  <c r="H23" i="1"/>
  <c r="H34" i="1"/>
  <c r="H42" i="1"/>
  <c r="H50" i="1"/>
  <c r="H58" i="1"/>
  <c r="H72" i="1"/>
  <c r="H83" i="1"/>
  <c r="H91" i="1"/>
  <c r="F100" i="1" l="1"/>
  <c r="H100" i="1" s="1"/>
  <c r="H103" i="1" l="1"/>
  <c r="F63" i="1" l="1"/>
  <c r="F64" i="1" l="1"/>
  <c r="H64" i="1" s="1"/>
  <c r="H63" i="1"/>
  <c r="H108" i="1"/>
  <c r="H94" i="1" l="1"/>
  <c r="H78" i="1" l="1"/>
  <c r="H17" i="1" l="1"/>
  <c r="H67" i="1"/>
  <c r="H59" i="1" l="1"/>
  <c r="H28" i="1" l="1"/>
  <c r="H114" i="1" s="1"/>
</calcChain>
</file>

<file path=xl/sharedStrings.xml><?xml version="1.0" encoding="utf-8"?>
<sst xmlns="http://schemas.openxmlformats.org/spreadsheetml/2006/main" count="369" uniqueCount="275">
  <si>
    <t xml:space="preserve">Unidade        </t>
  </si>
  <si>
    <t xml:space="preserve">Quantidade     </t>
  </si>
  <si>
    <t xml:space="preserve"> </t>
  </si>
  <si>
    <t>cj</t>
  </si>
  <si>
    <t/>
  </si>
  <si>
    <t>m³</t>
  </si>
  <si>
    <t>m</t>
  </si>
  <si>
    <t>1.1</t>
  </si>
  <si>
    <t>1.2</t>
  </si>
  <si>
    <t>1.3</t>
  </si>
  <si>
    <t>3.1</t>
  </si>
  <si>
    <t>4.1</t>
  </si>
  <si>
    <t>4.2</t>
  </si>
  <si>
    <t xml:space="preserve">Total item:   1   </t>
  </si>
  <si>
    <t>m²</t>
  </si>
  <si>
    <t xml:space="preserve">Total item:   2 </t>
  </si>
  <si>
    <t>Total item:   3</t>
  </si>
  <si>
    <t>Orçamento para execução da obra</t>
  </si>
  <si>
    <t>2.1</t>
  </si>
  <si>
    <t>2.2</t>
  </si>
  <si>
    <t>2.3</t>
  </si>
  <si>
    <t>2.4</t>
  </si>
  <si>
    <t>2.5</t>
  </si>
  <si>
    <t>3.2</t>
  </si>
  <si>
    <t>3.3</t>
  </si>
  <si>
    <t>4.3</t>
  </si>
  <si>
    <t>4.4</t>
  </si>
  <si>
    <t>5.1</t>
  </si>
  <si>
    <t>6.1</t>
  </si>
  <si>
    <t>mês</t>
  </si>
  <si>
    <t>Item</t>
  </si>
  <si>
    <t>Descrição</t>
  </si>
  <si>
    <t>Total item:   4</t>
  </si>
  <si>
    <t>Total item:   5</t>
  </si>
  <si>
    <t>1.1.1</t>
  </si>
  <si>
    <t>1.2.1</t>
  </si>
  <si>
    <t>1.3.1</t>
  </si>
  <si>
    <t>6.2</t>
  </si>
  <si>
    <t>Total item:  6</t>
  </si>
  <si>
    <t>1.1.2</t>
  </si>
  <si>
    <t>1.</t>
  </si>
  <si>
    <t>2.</t>
  </si>
  <si>
    <t>3.</t>
  </si>
  <si>
    <t>4.</t>
  </si>
  <si>
    <t>5.</t>
  </si>
  <si>
    <t>6.</t>
  </si>
  <si>
    <t>CÓDIGO</t>
  </si>
  <si>
    <t>1.3.3</t>
  </si>
  <si>
    <t>1.3.4</t>
  </si>
  <si>
    <t>PRÓPRIA</t>
  </si>
  <si>
    <t xml:space="preserve"> Fornecimento e colocação de placa de chapa de zinco conforme modelo fornecido pelo Sesc </t>
  </si>
  <si>
    <t>h</t>
  </si>
  <si>
    <t>EMOP  02.006.0015-0</t>
  </si>
  <si>
    <t>Administração da Obra</t>
  </si>
  <si>
    <t>Alimentação da equipe</t>
  </si>
  <si>
    <t>Total item:  7</t>
  </si>
  <si>
    <t>7.1</t>
  </si>
  <si>
    <t>7.</t>
  </si>
  <si>
    <t>Aluguel container para escritorio ,medindo 2,20m largura  c/wc,medindo 2,20m largura,6,20m comprimento e 2,50m altura,chapas aco c/nervuras trapezoidais,isolamento termo-acustico forro,chassis reforcado e piso compensado</t>
  </si>
  <si>
    <t>2.6</t>
  </si>
  <si>
    <t>2.7</t>
  </si>
  <si>
    <t>2.8</t>
  </si>
  <si>
    <t>3.4</t>
  </si>
  <si>
    <t>3.5</t>
  </si>
  <si>
    <t>3.6</t>
  </si>
  <si>
    <t>3.7</t>
  </si>
  <si>
    <t>uni</t>
  </si>
  <si>
    <t>3.8</t>
  </si>
  <si>
    <t>3.9</t>
  </si>
  <si>
    <t>5.2</t>
  </si>
  <si>
    <t>5.3</t>
  </si>
  <si>
    <t>5.4</t>
  </si>
  <si>
    <t>5.5</t>
  </si>
  <si>
    <t>5.6</t>
  </si>
  <si>
    <t>5.7</t>
  </si>
  <si>
    <t>5.8</t>
  </si>
  <si>
    <t>7.2</t>
  </si>
  <si>
    <t>7.3</t>
  </si>
  <si>
    <t>7.4</t>
  </si>
  <si>
    <t>7.5</t>
  </si>
  <si>
    <t>PRÓPRIO</t>
  </si>
  <si>
    <t>SERVIÇOS PRELIMINARES</t>
  </si>
  <si>
    <t>Reforma do Escritório</t>
  </si>
  <si>
    <t>SINAPI 74209</t>
  </si>
  <si>
    <t>Unidade Parque Sesc Baía das Pedras</t>
  </si>
  <si>
    <t>DEMOLIÇÕES</t>
  </si>
  <si>
    <t>Demolição de Alvenaria de tijolos ceramicos de 8 furos  sem reaproveitamento dos tijolos</t>
  </si>
  <si>
    <t>SINAPI  73899</t>
  </si>
  <si>
    <t>Remoção cuidadosa de esquadria de madeira inclusive batente, visando a reutilização</t>
  </si>
  <si>
    <t>CDHU   401226</t>
  </si>
  <si>
    <t>Alvarás entre outras - Ex.: CREA, INSS, Prefeitura Municipal, etc. fornecendo todos os comprovantes para o SESC</t>
  </si>
  <si>
    <t xml:space="preserve">Remoção cuidadosa de Louças sanitárias </t>
  </si>
  <si>
    <t>Remoção cuidadosa de lavatório</t>
  </si>
  <si>
    <t>EMOP 15.003.0361-A</t>
  </si>
  <si>
    <t>EMOP 15.003.0361- C</t>
  </si>
  <si>
    <t>SINAPI  85406</t>
  </si>
  <si>
    <t>Remoção de azulejo sem previsão de reutilização inclusive o substrato de assentamento</t>
  </si>
  <si>
    <t>Demolição de piso cerâmico inclusive retirada da camada de regularização sobre lastro de concreto com espessura até 3 cm</t>
  </si>
  <si>
    <t>TCPO 3R 03 42 00 00 00 00 06 13</t>
  </si>
  <si>
    <t xml:space="preserve">Retirada de telhas de barro cozido </t>
  </si>
  <si>
    <t>SIUB-EDIF SP  06-60-21</t>
  </si>
  <si>
    <t>Retirada de estrutura de madeira com tesouras para telhas cerâmicas, visando reaproveitamento</t>
  </si>
  <si>
    <t>SINAPI  72228</t>
  </si>
  <si>
    <t>INSTALAÇÕES PREDIAIS</t>
  </si>
  <si>
    <t>pt</t>
  </si>
  <si>
    <t>SINAPI  93147</t>
  </si>
  <si>
    <t>SINAPI  89957</t>
  </si>
  <si>
    <t>Ponto de consumo terminal de água fria (ramal e subramal) com tubulação de pvc, dn 25 mm, instalado em ramal de água, inclusos rasgo e chumbamento em alvenaria</t>
  </si>
  <si>
    <t>Alça para barrilete de distribuição do tipo concentrado, sobalça para barrilete de distribuição do tipo concentrado, sobreservatorio duplo, inclusive ramais para extravasor e limpeza</t>
  </si>
  <si>
    <t>EMOP 15.004.0010-A</t>
  </si>
  <si>
    <t>Reservatório para água em fibra de vidro, 1.000 litros com tampa</t>
  </si>
  <si>
    <t>TCPO  3R 23 13 00 00 35 20 02 11</t>
  </si>
  <si>
    <t xml:space="preserve">Vaso sanitário sifonado com caixa acoplada louça branca - padrão médio, incluso engate flexível em metal cromado, ½” x 40cm - fornecimento e instalação. </t>
  </si>
  <si>
    <t>SINAPI  86932</t>
  </si>
  <si>
    <t>Bancada de granito cinza polido para lavatório 0,50 x 0,60 m - fornecimento e instalação.</t>
  </si>
  <si>
    <t>SINAPI 86895</t>
  </si>
  <si>
    <t>Lavatório louça branca de embutir, 29,5 x 39cm ou equivalente, incluso sifão, válvula e engate flexível 30cm  - fornecimento e instalação.</t>
  </si>
  <si>
    <t>SINAPI  86943</t>
  </si>
  <si>
    <t>Torneira cromada de mesa, 1/2" ou 3/4", para lavatório, padrão médio - fornecimento e instalação</t>
  </si>
  <si>
    <t>3.10</t>
  </si>
  <si>
    <t>3.11</t>
  </si>
  <si>
    <t>SINAPI  86915</t>
  </si>
  <si>
    <t>3.12</t>
  </si>
  <si>
    <t>3.13</t>
  </si>
  <si>
    <t>3.14</t>
  </si>
  <si>
    <t>Ponto de esgoto primário com tubo PVC e conexões Ø 100 mm</t>
  </si>
  <si>
    <t>TCPO  3R 23 14 00 00 39 10 01 05</t>
  </si>
  <si>
    <t>Ponto de esgoto secundário com tubo PVC e conexões Ø 50 mm</t>
  </si>
  <si>
    <t>TCPO  3R 23 14 00 00 39 10 01 06</t>
  </si>
  <si>
    <t>Ralo sifonado, pvc, dn 100 x 40 mm, junta soldável, fornecido e instalado em ramal de descarga ou em ramal de esgoto sanitário</t>
  </si>
  <si>
    <t>3.15</t>
  </si>
  <si>
    <t>3.16</t>
  </si>
  <si>
    <t>3.17</t>
  </si>
  <si>
    <t>3.18</t>
  </si>
  <si>
    <t>Ducha higiênica metálica de parede, articulável, com desviador e ducha manual</t>
  </si>
  <si>
    <t>SINAPI  38190</t>
  </si>
  <si>
    <t>SINAPI 89709</t>
  </si>
  <si>
    <t>Caixa de gordura especial em alvenaria de tijolos maciços(7x10x20cm), em paredes de uma vez(0,20m), medindo 0,80x0,80x0,90m, inclusive revestimento interno em argamassa de cimento e areia no traço, construído conforme projeto</t>
  </si>
  <si>
    <t>EMOP 15.002.0080-A</t>
  </si>
  <si>
    <t>CDHU 401530</t>
  </si>
  <si>
    <t>Caixa de inspeção de esgoto 80x80x120cm, conforme projeto.</t>
  </si>
  <si>
    <t>3.19</t>
  </si>
  <si>
    <t>3.20</t>
  </si>
  <si>
    <t>3.21</t>
  </si>
  <si>
    <t>Execução de ponto de descida em cabo de cobre nú ø 35 mm² (SPDA)</t>
  </si>
  <si>
    <t>Fornecimento e instalação de cabo de cobre ø 35 mm²  para formar a malha de captação do sistema de gaiola de Faraday do SPDA</t>
  </si>
  <si>
    <t>Fornecimento e instalação de malha de aterramento em cabo de cobre nú ø 50 mm²</t>
  </si>
  <si>
    <t>Fixação e soldagem de haste em aço cobreada ø 5/8" x 2,40 m, inclusive fornecimento</t>
  </si>
  <si>
    <t>Alvenaria de vedação de blocos cerâmicos furados na horizontal de 9x19x19cm (espessura 9cm) de paredes com área líquida menor que 6m² sem vãos e argamassa de assentamento com preparo manual</t>
  </si>
  <si>
    <t>TCPO 3R 05 12 00 00 00 00 05 35</t>
  </si>
  <si>
    <t>Chapisco aplicado em alvenaria (com presença de vãos) e estruturas de concreto de fachada, com colher de pedreiro.  Argamassa traço 1:3 com preparo em betoneira 400l.</t>
  </si>
  <si>
    <t>SINAPI 87905</t>
  </si>
  <si>
    <t>Reboco em argamassa pré fabricada preparada em betoneira com espessura de 5 mm para parede</t>
  </si>
  <si>
    <t>SEINFRA C2126</t>
  </si>
  <si>
    <t>PAREDES e FORRO</t>
  </si>
  <si>
    <t>EDIF - SP 12-01-43</t>
  </si>
  <si>
    <t>ESQUADRIAS E PAINEIS DE VIDRO</t>
  </si>
  <si>
    <t>TCPO 3R 09 52 14 00 00 00 10 74</t>
  </si>
  <si>
    <t>SINAPI 91338</t>
  </si>
  <si>
    <t>SINAPI 87263</t>
  </si>
  <si>
    <t>6.3</t>
  </si>
  <si>
    <t>6.4</t>
  </si>
  <si>
    <t>6.5</t>
  </si>
  <si>
    <t>PISO , RODAPÉ E ACABAMENTOS</t>
  </si>
  <si>
    <t>SEINFRA C4443</t>
  </si>
  <si>
    <t>6.6</t>
  </si>
  <si>
    <t>6.7</t>
  </si>
  <si>
    <t>6.8</t>
  </si>
  <si>
    <t>6.9</t>
  </si>
  <si>
    <t>Fornecimento e instalação de torneira para lavatorio com fechamento Automatico Deca 1173.C, completa ou similar.</t>
  </si>
  <si>
    <t>6.10</t>
  </si>
  <si>
    <t>6.11</t>
  </si>
  <si>
    <t>Fornecimento e assentamento de bancada em granito preto São Gabriel conforme projeto.</t>
  </si>
  <si>
    <t>SINAPI  86909</t>
  </si>
  <si>
    <t>Fornecimento e instalação de Torneira cromada tubo móvel, de mesa, 1/2" ou 3/4", para pia de cozinha, padrão alto, conforme especificação técnica</t>
  </si>
  <si>
    <t>SEINFRA C0357</t>
  </si>
  <si>
    <t>6.12</t>
  </si>
  <si>
    <t>6.13</t>
  </si>
  <si>
    <t>Fornecimento e aplicação em bancadas de granito preto São Gabriel, inclusive cuba metálica,válvula, sifão conforme projeto e caderno de especificação técnica</t>
  </si>
  <si>
    <t>Fornecimento e aplicação em bancadas de granito branco itaúnas para lavatório,inclusive cuba, válvula, sifão conforme projeto e caderno de especificação técnica</t>
  </si>
  <si>
    <t>Fornecimento e instalação de porta toalha em metal cromado,modelo  tipo barra Hope da Docol ou similar, incluso fixação</t>
  </si>
  <si>
    <t>Fornecimento e instalação de porta papel higiênico em metal cromado,modelo Hope da Docol ou similar, incluso fixação</t>
  </si>
  <si>
    <t>SINAPI  86905</t>
  </si>
  <si>
    <t>SINAPI  85005</t>
  </si>
  <si>
    <t>COBERTURA</t>
  </si>
  <si>
    <t>Fornecimento e construção de trama de aço composta por ripas, caibros e terças para telhados de até 2 águas para telha de encaixe de concreto, incluso transporte vertical, realizado conforme projeto e caderno de especificação técnica.</t>
  </si>
  <si>
    <t>SINAPI  92569</t>
  </si>
  <si>
    <t>SINAPI  94227</t>
  </si>
  <si>
    <t>Fornecimento e instalação de calha moldura para beiral em chapa de aço galvanizado número 24, desenvolvimento de 33 cm, incluso transporte vertical, confeccionado conforme projeto e caderno de especificação técnica</t>
  </si>
  <si>
    <t>Fornecimento e instalação de cumeeira para telha de concreto emboçada com argamassa traço 1:2:9 (cimento, cal e areia) para telhados com até 2 águas, incluso transporte vertical, executada conforme projeto e caderno de especificação.</t>
  </si>
  <si>
    <t>SINAPI  94222</t>
  </si>
  <si>
    <t>Fornecimento e colocação de tabeira de madeira lei, 1ª qualidade, (2,5x30,0) cm para beiral de telhado, executada conforme projeto e caderno de especificação técnica.</t>
  </si>
  <si>
    <t>SINAPI  84093</t>
  </si>
  <si>
    <t>7.6</t>
  </si>
  <si>
    <t>Fornecimento e instalação de rufo em chapa de aço galvanizado número 24, corte de 25 cm, incluso transporte vertical, realizado em conformidade com o projeto e caderno de especificação técnica</t>
  </si>
  <si>
    <t>SINAPI 94231</t>
  </si>
  <si>
    <t>Fornecimento e instalação de cobertura com telha de concreto de encaixe, com até 2 águas, incluso transporte vertical, conforme projeto e caderno de especificação técnica</t>
  </si>
  <si>
    <t>SINAPI 94189</t>
  </si>
  <si>
    <t>8.</t>
  </si>
  <si>
    <t>8.1</t>
  </si>
  <si>
    <t>8.2</t>
  </si>
  <si>
    <t>Total item:  8</t>
  </si>
  <si>
    <t>PINTURA</t>
  </si>
  <si>
    <t>SINAPI 95305</t>
  </si>
  <si>
    <t>Fornecimento e aplicação de textura acrílica, com aplicação manual em parede externa, uma demão, aplicada em conformidade com o projeto e caderno de especificação técnica</t>
  </si>
  <si>
    <t>Fornecimento e aplicação manual de pintura com tinta látex acrílica em paredes, duas demãos, conformidade com o projeto e caderno de especificação</t>
  </si>
  <si>
    <t>SINAPI 88489</t>
  </si>
  <si>
    <t>Espelho Cristal de 4mm fixado em baneiro e camarim,  conforme projeto e especificação técnica</t>
  </si>
  <si>
    <t>3.22</t>
  </si>
  <si>
    <t>3.23</t>
  </si>
  <si>
    <t>3.24</t>
  </si>
  <si>
    <t xml:space="preserve">Fornecimento e instalação de sistema de aquecimento solar, para 200l incluindo 1 coletor com 1,6 m², sem o fornecimento de reservatório </t>
  </si>
  <si>
    <t>EMOP 15.014.0100-A</t>
  </si>
  <si>
    <t>EMOP 18.210.0012-A</t>
  </si>
  <si>
    <t>Fornecimento e instalação de reservatório térmico de baixa pressão, para sistema de aquecimento de água solar ,com 200l.</t>
  </si>
  <si>
    <t>Aparelho misturador para chuveiro, padrão médio - fornecimento e instalação.</t>
  </si>
  <si>
    <t>3.25</t>
  </si>
  <si>
    <t xml:space="preserve">Fornecimento e instalação de luminária tipo plafon redondo de sobrepor bivol de 12/13 W com diâmetro de 17 cm conforme projeto e memorial de acabamento </t>
  </si>
  <si>
    <t>SINAPI 39385</t>
  </si>
  <si>
    <t xml:space="preserve">Contrapiso em argamassa traço 1:4 (cimento e areia), preparo mecânico com betoneira 400 l, aplicado em áreas secas ,aderido, espessura 3cm. </t>
  </si>
  <si>
    <t>SINAPI 87630</t>
  </si>
  <si>
    <t>SINAPI 72253</t>
  </si>
  <si>
    <t>EMOP 21.015.0208-A</t>
  </si>
  <si>
    <t>TCPO 2C 14 16 04 42 08</t>
  </si>
  <si>
    <t>Instalação de captores tipo "Franklin" utilizado em sistema de para-raios. Em latão cromado.</t>
  </si>
  <si>
    <t>SINAPI 72254</t>
  </si>
  <si>
    <t>SINAPI 83485</t>
  </si>
  <si>
    <t>SEINFRA C3997</t>
  </si>
  <si>
    <t xml:space="preserve">                          </t>
  </si>
  <si>
    <t>3R 02 57 27 00 00 00 01 06</t>
  </si>
  <si>
    <t xml:space="preserve"> Tapume de proteção com telha trapezoidal em aço galvanizado # 0,43 mm em estrutura de madeira.</t>
  </si>
  <si>
    <t>Instalações Provisórias</t>
  </si>
  <si>
    <t>Despesas e Encargos Mensais</t>
  </si>
  <si>
    <t>EMOP</t>
  </si>
  <si>
    <t>Transporte por meio de micronibus para 15 lugares</t>
  </si>
  <si>
    <t>Ponto de iluminação e tomada, residencial, incluindo interruptor simples, interruptor paralelo e tomada 10A/250V, caixa elétrica, eletroduto, cabo, rasgo, quebra e chumbamento (excluindo luminária e lâmpada)</t>
  </si>
  <si>
    <t>3.26</t>
  </si>
  <si>
    <t>TCPO 3R 27 21 00 00 00 00 05 02</t>
  </si>
  <si>
    <t>Ponto seco para instalação de som, tv, alarme e lógica, incluindo eletroduto PVC flexível corrugado e caixa com espelho</t>
  </si>
  <si>
    <t>3.27</t>
  </si>
  <si>
    <t>SINAPI 93143</t>
  </si>
  <si>
    <t xml:space="preserve">Ponto de Tomada de 20 A para alimentação de ar condicinado </t>
  </si>
  <si>
    <t>Fornecimento e instalação de luminária tipo pendente Vintage, loft retro design alumínio conforme memorial de acabamento. Incluindo lâmpada de LED de 12 W 3.000K</t>
  </si>
  <si>
    <t>Fornecimento e instalação de luminária tipo Arandela com “chapéu” de alumínio preta com vidro em três faces. Soquete E27 para lampa de LED, conforme projeto e memorial de acabamento.Incluindo lâmpada LED de 12 W</t>
  </si>
  <si>
    <t>3.28</t>
  </si>
  <si>
    <t>SEINFRA C0796</t>
  </si>
  <si>
    <t>Chuveiro tipo ducha eletrica de 4.400 W, fornecimento e instalação</t>
  </si>
  <si>
    <t>Fornecimento e instalação de forro de gesso acartonado tipo FGE (Forro Gypsium Estruturado), parafusado sobre perfis metálicos, conforme caderno de especificação, incluindo junta perimetrica</t>
  </si>
  <si>
    <t>4.5</t>
  </si>
  <si>
    <t>Fornecimento e instalação de forro de madeira de cedrinho , conforme caderno de especificação</t>
  </si>
  <si>
    <t>Fornecimento e instalação de janela com duas folhas de correr (1,50 x 1,15) m, sendo uma veneziana, uma com vidro de 10 mm em perfil de aluminio imitando madeira e um terceiro tilho para tela anti - inseto, conforme projeto e caderno de especificação.</t>
  </si>
  <si>
    <t>Recolocação  de janela em madeira e um terceiro tilho para tela anti - inseto, com quatro folhas  (1,80 x 1,15) m, sendo duas de correr,  e duas fixas de veneziana e vidro , conforme projeto e caderno de especificação.</t>
  </si>
  <si>
    <t>SINAPI 96117</t>
  </si>
  <si>
    <t>EDIF - SP  07-70-01</t>
  </si>
  <si>
    <t>Recolocação  de janela em madeira e um terceiro tilho para tela anti - inseto, com quatro folhas  (1,50 x 1,15) m, sendo duas de correr,  e duas fixas de veneziana e vidro , conforme projeto e caderno de especificação.</t>
  </si>
  <si>
    <t>Recolocação  de Porta em madeira (0,80 x 2,10) m , conforme projeto e caderno de especificação.</t>
  </si>
  <si>
    <t>Recolocação de janela com duas folhas de correr (0,90 x 0,60) m, conforme projeto e caderno de especificação.</t>
  </si>
  <si>
    <t>Fornecimento e instalação de painel em vidro temperado de 10 mm com 3 folhas (2,70 x 2,10) m, conforme projeto e caderno de especificação.</t>
  </si>
  <si>
    <t xml:space="preserve">SEINFRA C1389 </t>
  </si>
  <si>
    <t>Fornecimento e instalação de porta em vdro temperado de 10 mm em quatro folhas em esquadria de aluminio, conforme projeto e caderno de especificação</t>
  </si>
  <si>
    <t>Fornecimento e instalação de painel em vidro temperado de 8 mm com 3 folhas (2,70 x 2,60) m, conforme projeto e caderno de especificação.</t>
  </si>
  <si>
    <t>Fornecimento e instalação de Chuveiro eletrico conforme especificação</t>
  </si>
  <si>
    <t>Fornecimento e assentamento de revestimento cerâmico para piso com placas tipo porcelanato de dimensões (20 x 120) cm aplicada em ambientes de área maior que 10 m², conforme caderno de acabamento e especificação</t>
  </si>
  <si>
    <t>Fornecimento e aplicação de revestimento cerâmico  em paredes dos banheiros e copa, conforme projeto e caderno de especificação técnica</t>
  </si>
  <si>
    <t>Fornecimento e assentamento de revestimento cerâmico para piso com placas tipo porcelanato de dimensões 60x60 cm aplicada em ambientes de área maior que 10 m², conforme caderno de especificação, inclusive rodapé com 7 cm de altura</t>
  </si>
  <si>
    <t>9.</t>
  </si>
  <si>
    <t>Total item:  9</t>
  </si>
  <si>
    <t>CALÇADA DE CONTORNO</t>
  </si>
  <si>
    <t>9.1</t>
  </si>
  <si>
    <t>Execução de passeio (calçada) em concreto armado com tela soldada moldado in loco com acabamento convencional</t>
  </si>
  <si>
    <t>SINAPI  94992</t>
  </si>
  <si>
    <t>BDI:</t>
  </si>
  <si>
    <t>TOTAL DA PLANILHA COM BDI:</t>
  </si>
  <si>
    <t xml:space="preserve">Pr. Unitario sem BDI   </t>
  </si>
  <si>
    <t>Pr. Total       com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</si>
</sst>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(* #,##0.00_);_(* \(#,##0.00\);_(* &quot;-&quot;??_);_(@_)"/>
    <numFmt numFmtId="165" formatCode="[$€]#,##0.00_);[Red]\([$€]#,##0.00\)"/>
    <numFmt numFmtId="166" formatCode="_([$€]\ * #,##0.00_);_([$€]\ * \(#,##0.00\);_([$€]\ * &quot;-&quot;??_);_(@_)"/>
    <numFmt numFmtId="167" formatCode="_(&quot;R$&quot;* #,##0.00_);_(&quot;R$&quot;* \(#,##0.00\);_(&quot;R$&quot;* &quot;-&quot;??_);_(@_)"/>
    <numFmt numFmtId="168" formatCode="_(&quot;R$ &quot;* #,##0.00_);_(&quot;R$ &quot;* \(#,##0.00\);_(&quot;R$ &quot;* &quot;-&quot;??_);_(@_)"/>
    <numFmt numFmtId="169" formatCode="&quot;R$&quot;#,##0_);[Red]\(&quot;R$&quot;#,##0\)"/>
    <numFmt numFmtId="170" formatCode="&quot;R$&quot;#,##0_);\(&quot;R$&quot;#,##0\)"/>
    <numFmt numFmtId="171" formatCode="00"/>
    <numFmt numFmtId="172" formatCode="#,##0.000"/>
    <numFmt numFmtId="174" formatCode="&quot;R$&quot;#,##0.00_);\(&quot;R$&quot;#,##0.00\)"/>
    <numFmt numFmtId="175" formatCode="mmmm\ d\,\ yyyy"/>
    <numFmt numFmtId="176" formatCode="\$#,##0\ ;\(\$#,##0\)"/>
    <numFmt numFmtId="177" formatCode="_(&quot;Cr$&quot;* #,##0_);_(&quot;Cr$&quot;* \(#,##0\);_(&quot;Cr$&quot;* &quot;-&quot;_);_(@_)"/>
    <numFmt numFmtId="178" formatCode="_(&quot;Cr$&quot;* #,##0.00_);_(&quot;Cr$&quot;* \(#,##0.00\);_(&quot;Cr$&quot;* &quot;-&quot;??_);_(@_)"/>
    <numFmt numFmtId="179" formatCode="#,##0.000_);\(#,##0.000\)"/>
    <numFmt numFmtId="180" formatCode="#."/>
    <numFmt numFmtId="181" formatCode="_(&quot;$&quot;* #,##0.00_);_(&quot;$&quot;* \(#,##0.00\);_(&quot;$&quot;* &quot;-&quot;??_);_(@_)"/>
    <numFmt numFmtId="183" formatCode="_-* #,##0.000_-;\-* #,##0.000_-;_-* &quot;-&quot;???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ekton"/>
    </font>
    <font>
      <sz val="10"/>
      <name val="Arial"/>
      <family val="2"/>
    </font>
    <font>
      <sz val="8"/>
      <name val="Arial"/>
      <family val="2"/>
    </font>
    <font>
      <sz val="10"/>
      <name val="Helv"/>
      <charset val="204"/>
    </font>
    <font>
      <sz val="10"/>
      <name val="Courier"/>
      <family val="3"/>
    </font>
    <font>
      <sz val="9"/>
      <name val="Arial"/>
      <family val="2"/>
    </font>
    <font>
      <sz val="11"/>
      <color indexed="8"/>
      <name val="Calibri"/>
      <family val="2"/>
    </font>
    <font>
      <b/>
      <u/>
      <sz val="10"/>
      <name val="Arial"/>
      <family val="2"/>
    </font>
    <font>
      <b/>
      <sz val="15"/>
      <color indexed="56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2"/>
      <color indexed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Courier"/>
      <family val="3"/>
    </font>
    <font>
      <sz val="10"/>
      <name val="Times New Roman"/>
      <family val="1"/>
    </font>
    <font>
      <sz val="10"/>
      <name val="MS Sans Serif"/>
      <family val="2"/>
    </font>
    <font>
      <sz val="1"/>
      <color indexed="16"/>
      <name val="Courier"/>
      <family val="3"/>
    </font>
    <font>
      <sz val="1"/>
      <color indexed="18"/>
      <name val="Courier"/>
      <family val="3"/>
    </font>
    <font>
      <b/>
      <sz val="7"/>
      <color indexed="10"/>
      <name val="Arial"/>
      <family val="2"/>
    </font>
    <font>
      <b/>
      <sz val="1"/>
      <color indexed="16"/>
      <name val="Courier"/>
      <family val="3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333333"/>
      <name val="Arial"/>
      <family val="2"/>
    </font>
    <font>
      <b/>
      <sz val="14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9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4" fontId="20" fillId="0" borderId="0"/>
    <xf numFmtId="164" fontId="20" fillId="0" borderId="0"/>
    <xf numFmtId="0" fontId="21" fillId="0" borderId="0"/>
    <xf numFmtId="165" fontId="22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2" fillId="0" borderId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3" fillId="0" borderId="0"/>
    <xf numFmtId="49" fontId="19" fillId="34" borderId="21" applyNumberFormat="0" applyFont="0" applyFill="0" applyBorder="0" applyAlignment="0">
      <alignment horizontal="center" vertical="center" wrapText="1"/>
    </xf>
    <xf numFmtId="0" fontId="24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4" fontId="19" fillId="0" borderId="0" applyFont="0" applyFill="0" applyBorder="0" applyAlignment="0" applyProtection="0"/>
    <xf numFmtId="169" fontId="19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64" fontId="19" fillId="0" borderId="0" applyFont="0" applyFill="0" applyBorder="0" applyAlignment="0" applyProtection="0"/>
    <xf numFmtId="169" fontId="19" fillId="0" borderId="0" applyFill="0" applyBorder="0" applyAlignment="0" applyProtection="0"/>
    <xf numFmtId="164" fontId="1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9" fontId="19" fillId="0" borderId="0" applyFill="0" applyBorder="0" applyAlignment="0" applyProtection="0"/>
    <xf numFmtId="164" fontId="19" fillId="0" borderId="0" applyFont="0" applyFill="0" applyBorder="0" applyAlignment="0" applyProtection="0"/>
    <xf numFmtId="164" fontId="23" fillId="0" borderId="0" applyFont="0" applyFill="0" applyBorder="0" applyAlignment="0" applyProtection="0"/>
    <xf numFmtId="169" fontId="19" fillId="0" borderId="0" applyFill="0" applyBorder="0" applyAlignment="0" applyProtection="0"/>
    <xf numFmtId="164" fontId="23" fillId="0" borderId="0" applyFont="0" applyFill="0" applyBorder="0" applyAlignment="0" applyProtection="0"/>
    <xf numFmtId="169" fontId="19" fillId="0" borderId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9" fontId="19" fillId="0" borderId="0" applyFill="0" applyBorder="0" applyAlignment="0" applyProtection="0"/>
    <xf numFmtId="164" fontId="23" fillId="0" borderId="0" applyFont="0" applyFill="0" applyBorder="0" applyAlignment="0" applyProtection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0" fontId="25" fillId="0" borderId="0"/>
    <xf numFmtId="0" fontId="26" fillId="0" borderId="22" applyNumberFormat="0" applyFill="0" applyAlignment="0" applyProtection="0"/>
    <xf numFmtId="0" fontId="27" fillId="35" borderId="0"/>
    <xf numFmtId="0" fontId="27" fillId="35" borderId="0">
      <alignment horizontal="left" indent="1"/>
    </xf>
    <xf numFmtId="0" fontId="27" fillId="0" borderId="0">
      <alignment horizontal="left" indent="1"/>
    </xf>
    <xf numFmtId="0" fontId="28" fillId="34" borderId="15" applyNumberFormat="0" applyBorder="0" applyAlignment="0">
      <alignment horizontal="left" vertical="center" indent="1"/>
    </xf>
    <xf numFmtId="0" fontId="29" fillId="33" borderId="11">
      <alignment horizontal="center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0" fillId="0" borderId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0" fontId="31" fillId="38" borderId="43" applyNumberFormat="0" applyFont="0" applyBorder="0" applyAlignment="0">
      <alignment horizontal="left" vertical="center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3" fontId="19" fillId="0" borderId="0" applyFill="0" applyBorder="0" applyAlignment="0" applyProtection="0"/>
    <xf numFmtId="174" fontId="19" fillId="0" borderId="0" applyFill="0" applyBorder="0" applyAlignment="0" applyProtection="0"/>
    <xf numFmtId="170" fontId="19" fillId="0" borderId="0" applyFill="0" applyBorder="0" applyAlignment="0" applyProtection="0"/>
    <xf numFmtId="0" fontId="34" fillId="0" borderId="0" applyFont="0" applyFill="0" applyBorder="0" applyAlignment="0" applyProtection="0"/>
    <xf numFmtId="175" fontId="19" fillId="0" borderId="0" applyFill="0" applyBorder="0" applyAlignment="0" applyProtection="0"/>
    <xf numFmtId="2" fontId="19" fillId="0" borderId="0" applyFill="0" applyBorder="0" applyAlignment="0" applyProtection="0"/>
    <xf numFmtId="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76" fontId="34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23" fillId="0" borderId="0"/>
    <xf numFmtId="0" fontId="39" fillId="0" borderId="0"/>
    <xf numFmtId="179" fontId="22" fillId="0" borderId="0"/>
    <xf numFmtId="0" fontId="19" fillId="0" borderId="0" applyNumberFormat="0" applyFont="0" applyFill="0" applyBorder="0" applyAlignment="0" applyProtection="0">
      <alignment vertical="top"/>
    </xf>
    <xf numFmtId="10" fontId="19" fillId="0" borderId="0" applyFill="0" applyBorder="0" applyAlignment="0" applyProtection="0"/>
    <xf numFmtId="180" fontId="40" fillId="0" borderId="0">
      <protection locked="0"/>
    </xf>
    <xf numFmtId="180" fontId="40" fillId="0" borderId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9" fillId="0" borderId="0" applyFont="0" applyFill="0" applyBorder="0" applyAlignment="0" applyProtection="0"/>
    <xf numFmtId="38" fontId="39" fillId="0" borderId="0" applyFont="0" applyFill="0" applyBorder="0" applyAlignment="0" applyProtection="0"/>
    <xf numFmtId="180" fontId="41" fillId="0" borderId="0">
      <protection locked="0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0" fontId="39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42" fillId="0" borderId="29" applyNumberFormat="0" applyBorder="0" applyAlignment="0">
      <alignment horizontal="center" vertical="center"/>
    </xf>
    <xf numFmtId="180" fontId="43" fillId="0" borderId="0">
      <protection locked="0"/>
    </xf>
    <xf numFmtId="3" fontId="34" fillId="0" borderId="0" applyFont="0" applyFill="0" applyBorder="0" applyAlignment="0" applyProtection="0"/>
    <xf numFmtId="181" fontId="1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44" fillId="0" borderId="0"/>
    <xf numFmtId="0" fontId="45" fillId="0" borderId="0"/>
    <xf numFmtId="0" fontId="46" fillId="0" borderId="0"/>
  </cellStyleXfs>
  <cellXfs count="212">
    <xf numFmtId="0" fontId="0" fillId="0" borderId="0" xfId="0"/>
    <xf numFmtId="4" fontId="48" fillId="0" borderId="59" xfId="0" applyNumberFormat="1" applyFont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4" fontId="51" fillId="0" borderId="24" xfId="0" applyNumberFormat="1" applyFont="1" applyBorder="1" applyAlignment="1" applyProtection="1">
      <alignment vertical="center"/>
      <protection locked="0"/>
    </xf>
    <xf numFmtId="4" fontId="47" fillId="0" borderId="24" xfId="0" applyNumberFormat="1" applyFont="1" applyBorder="1" applyAlignment="1" applyProtection="1">
      <alignment vertical="center" wrapText="1"/>
      <protection locked="0"/>
    </xf>
    <xf numFmtId="4" fontId="51" fillId="0" borderId="59" xfId="0" applyNumberFormat="1" applyFont="1" applyBorder="1" applyAlignment="1" applyProtection="1">
      <alignment horizontal="center" vertical="center" wrapText="1"/>
      <protection locked="0"/>
    </xf>
    <xf numFmtId="4" fontId="51" fillId="0" borderId="25" xfId="0" applyNumberFormat="1" applyFont="1" applyBorder="1" applyAlignment="1" applyProtection="1">
      <alignment horizontal="center" vertical="center" wrapText="1"/>
      <protection locked="0"/>
    </xf>
    <xf numFmtId="4" fontId="51" fillId="0" borderId="26" xfId="0" applyNumberFormat="1" applyFont="1" applyBorder="1" applyAlignment="1" applyProtection="1">
      <alignment horizontal="center" vertical="center" wrapText="1"/>
      <protection locked="0"/>
    </xf>
    <xf numFmtId="4" fontId="48" fillId="0" borderId="0" xfId="0" applyNumberFormat="1" applyFont="1" applyAlignment="1" applyProtection="1">
      <alignment vertical="center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4" fontId="51" fillId="0" borderId="37" xfId="0" applyNumberFormat="1" applyFont="1" applyBorder="1" applyAlignment="1" applyProtection="1">
      <alignment vertical="center"/>
      <protection locked="0"/>
    </xf>
    <xf numFmtId="4" fontId="47" fillId="0" borderId="37" xfId="0" applyNumberFormat="1" applyFont="1" applyBorder="1" applyAlignment="1" applyProtection="1">
      <alignment horizontal="centerContinuous" vertical="center"/>
      <protection locked="0"/>
    </xf>
    <xf numFmtId="4" fontId="51" fillId="0" borderId="36" xfId="0" applyNumberFormat="1" applyFont="1" applyBorder="1" applyAlignment="1" applyProtection="1">
      <alignment horizontal="center" vertical="center" wrapText="1"/>
      <protection locked="0"/>
    </xf>
    <xf numFmtId="4" fontId="51" fillId="0" borderId="37" xfId="0" applyNumberFormat="1" applyFont="1" applyBorder="1" applyAlignment="1" applyProtection="1">
      <alignment horizontal="center" vertical="center" wrapText="1"/>
      <protection locked="0"/>
    </xf>
    <xf numFmtId="4" fontId="51" fillId="0" borderId="38" xfId="0" applyNumberFormat="1" applyFont="1" applyBorder="1" applyAlignment="1" applyProtection="1">
      <alignment horizontal="center" vertical="center" wrapText="1"/>
      <protection locked="0"/>
    </xf>
    <xf numFmtId="0" fontId="47" fillId="0" borderId="27" xfId="0" applyFont="1" applyFill="1" applyBorder="1" applyAlignment="1" applyProtection="1">
      <alignment horizontal="center" vertical="center"/>
      <protection locked="0"/>
    </xf>
    <xf numFmtId="0" fontId="47" fillId="0" borderId="18" xfId="0" applyFont="1" applyFill="1" applyBorder="1" applyAlignment="1" applyProtection="1">
      <alignment horizontal="center" vertical="center"/>
      <protection locked="0"/>
    </xf>
    <xf numFmtId="43" fontId="47" fillId="0" borderId="18" xfId="43" applyFont="1" applyFill="1" applyBorder="1" applyAlignment="1" applyProtection="1">
      <alignment vertical="center" wrapText="1"/>
      <protection locked="0"/>
    </xf>
    <xf numFmtId="4" fontId="47" fillId="0" borderId="18" xfId="0" applyNumberFormat="1" applyFont="1" applyFill="1" applyBorder="1" applyAlignment="1" applyProtection="1">
      <alignment horizontal="right" vertical="center"/>
      <protection locked="0"/>
    </xf>
    <xf numFmtId="0" fontId="47" fillId="0" borderId="18" xfId="0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4" fontId="47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17" xfId="0" applyFont="1" applyFill="1" applyBorder="1" applyAlignment="1" applyProtection="1">
      <alignment horizontal="right" vertical="center"/>
      <protection locked="0"/>
    </xf>
    <xf numFmtId="43" fontId="47" fillId="36" borderId="57" xfId="43" applyFont="1" applyFill="1" applyBorder="1" applyAlignment="1" applyProtection="1">
      <alignment horizontal="right" vertical="top"/>
      <protection locked="0"/>
    </xf>
    <xf numFmtId="43" fontId="47" fillId="0" borderId="57" xfId="43" applyFont="1" applyFill="1" applyBorder="1" applyAlignment="1" applyProtection="1">
      <alignment horizontal="right" vertical="top"/>
      <protection locked="0"/>
    </xf>
    <xf numFmtId="43" fontId="48" fillId="0" borderId="13" xfId="43" applyFont="1" applyBorder="1" applyAlignment="1" applyProtection="1">
      <alignment horizontal="right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43" fontId="48" fillId="0" borderId="10" xfId="43" applyFont="1" applyBorder="1" applyAlignment="1" applyProtection="1">
      <alignment horizontal="right" vertical="center"/>
      <protection locked="0"/>
    </xf>
    <xf numFmtId="43" fontId="48" fillId="0" borderId="57" xfId="43" applyFont="1" applyBorder="1" applyAlignment="1" applyProtection="1">
      <alignment horizontal="right" vertical="center"/>
      <protection locked="0"/>
    </xf>
    <xf numFmtId="43" fontId="48" fillId="0" borderId="12" xfId="43" applyFont="1" applyBorder="1" applyAlignment="1" applyProtection="1">
      <alignment horizontal="right" vertical="center"/>
      <protection locked="0"/>
    </xf>
    <xf numFmtId="43" fontId="48" fillId="37" borderId="10" xfId="43" applyFont="1" applyFill="1" applyBorder="1" applyAlignment="1" applyProtection="1">
      <alignment horizontal="right" vertical="center"/>
      <protection locked="0"/>
    </xf>
    <xf numFmtId="43" fontId="47" fillId="36" borderId="57" xfId="43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 applyProtection="1">
      <alignment horizontal="right" vertical="center"/>
      <protection locked="0"/>
    </xf>
    <xf numFmtId="43" fontId="48" fillId="0" borderId="0" xfId="0" applyNumberFormat="1" applyFont="1" applyAlignment="1" applyProtection="1">
      <alignment vertical="center"/>
      <protection locked="0"/>
    </xf>
    <xf numFmtId="43" fontId="47" fillId="0" borderId="0" xfId="0" applyNumberFormat="1" applyFont="1" applyFill="1" applyBorder="1" applyAlignment="1" applyProtection="1">
      <alignment vertical="center"/>
      <protection locked="0"/>
    </xf>
    <xf numFmtId="43" fontId="47" fillId="0" borderId="0" xfId="0" applyNumberFormat="1" applyFont="1" applyAlignment="1" applyProtection="1">
      <alignment vertical="center"/>
      <protection locked="0"/>
    </xf>
    <xf numFmtId="43" fontId="48" fillId="0" borderId="0" xfId="43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right" vertical="center"/>
      <protection locked="0"/>
    </xf>
    <xf numFmtId="43" fontId="48" fillId="0" borderId="42" xfId="43" applyFont="1" applyBorder="1" applyAlignment="1" applyProtection="1">
      <alignment horizontal="right" vertical="center"/>
      <protection locked="0"/>
    </xf>
    <xf numFmtId="183" fontId="48" fillId="0" borderId="0" xfId="0" applyNumberFormat="1" applyFont="1" applyAlignment="1" applyProtection="1">
      <alignment vertical="center"/>
      <protection locked="0"/>
    </xf>
    <xf numFmtId="43" fontId="47" fillId="36" borderId="16" xfId="43" applyFont="1" applyFill="1" applyBorder="1" applyAlignment="1" applyProtection="1">
      <alignment horizontal="right" vertical="center"/>
      <protection locked="0"/>
    </xf>
    <xf numFmtId="0" fontId="47" fillId="0" borderId="19" xfId="0" applyFont="1" applyFill="1" applyBorder="1" applyAlignment="1" applyProtection="1">
      <alignment horizontal="right" vertical="center"/>
      <protection locked="0"/>
    </xf>
    <xf numFmtId="43" fontId="48" fillId="0" borderId="14" xfId="43" applyFont="1" applyBorder="1" applyAlignment="1" applyProtection="1">
      <alignment horizontal="right" vertical="center"/>
      <protection locked="0"/>
    </xf>
    <xf numFmtId="43" fontId="47" fillId="36" borderId="23" xfId="43" applyFont="1" applyFill="1" applyBorder="1" applyAlignment="1" applyProtection="1">
      <alignment horizontal="right" vertical="center"/>
      <protection locked="0"/>
    </xf>
    <xf numFmtId="43" fontId="47" fillId="37" borderId="23" xfId="43" applyFont="1" applyFill="1" applyBorder="1" applyAlignment="1" applyProtection="1">
      <alignment horizontal="right" vertical="center"/>
      <protection locked="0"/>
    </xf>
    <xf numFmtId="43" fontId="48" fillId="37" borderId="42" xfId="43" applyFont="1" applyFill="1" applyBorder="1" applyAlignment="1" applyProtection="1">
      <alignment horizontal="right" vertical="center"/>
      <protection locked="0"/>
    </xf>
    <xf numFmtId="43" fontId="48" fillId="37" borderId="13" xfId="43" applyFont="1" applyFill="1" applyBorder="1" applyAlignment="1" applyProtection="1">
      <alignment horizontal="right" vertical="center"/>
      <protection locked="0"/>
    </xf>
    <xf numFmtId="43" fontId="47" fillId="37" borderId="53" xfId="43" applyFont="1" applyFill="1" applyBorder="1" applyAlignment="1" applyProtection="1">
      <alignment horizontal="right" vertical="center"/>
      <protection locked="0"/>
    </xf>
    <xf numFmtId="0" fontId="47" fillId="37" borderId="0" xfId="0" applyFont="1" applyFill="1" applyAlignment="1" applyProtection="1">
      <alignment vertical="center"/>
      <protection locked="0"/>
    </xf>
    <xf numFmtId="43" fontId="47" fillId="36" borderId="53" xfId="43" applyFont="1" applyFill="1" applyBorder="1" applyAlignment="1" applyProtection="1">
      <alignment horizontal="right" vertical="center"/>
      <protection locked="0"/>
    </xf>
    <xf numFmtId="43" fontId="48" fillId="37" borderId="53" xfId="43" applyFont="1" applyFill="1" applyBorder="1" applyAlignment="1" applyProtection="1">
      <alignment horizontal="right" vertical="center"/>
      <protection locked="0"/>
    </xf>
    <xf numFmtId="0" fontId="47" fillId="0" borderId="53" xfId="0" applyFont="1" applyFill="1" applyBorder="1" applyAlignment="1" applyProtection="1">
      <alignment horizontal="right" vertical="center"/>
      <protection locked="0"/>
    </xf>
    <xf numFmtId="0" fontId="48" fillId="0" borderId="0" xfId="0" applyFont="1" applyAlignment="1" applyProtection="1">
      <alignment vertical="top"/>
      <protection locked="0"/>
    </xf>
    <xf numFmtId="43" fontId="48" fillId="0" borderId="36" xfId="43" applyFont="1" applyBorder="1" applyAlignment="1" applyProtection="1">
      <alignment horizontal="center" vertical="center"/>
      <protection locked="0"/>
    </xf>
    <xf numFmtId="43" fontId="48" fillId="0" borderId="37" xfId="43" applyFont="1" applyBorder="1" applyAlignment="1" applyProtection="1">
      <alignment vertical="top"/>
      <protection locked="0"/>
    </xf>
    <xf numFmtId="43" fontId="48" fillId="0" borderId="37" xfId="43" applyFont="1" applyBorder="1" applyAlignment="1" applyProtection="1">
      <alignment vertical="center" wrapText="1"/>
      <protection locked="0"/>
    </xf>
    <xf numFmtId="0" fontId="48" fillId="0" borderId="37" xfId="0" applyFont="1" applyBorder="1" applyAlignment="1" applyProtection="1">
      <alignment horizontal="center" vertical="top"/>
      <protection locked="0"/>
    </xf>
    <xf numFmtId="4" fontId="48" fillId="0" borderId="37" xfId="0" applyNumberFormat="1" applyFont="1" applyBorder="1" applyAlignment="1" applyProtection="1">
      <alignment horizontal="right" vertical="top"/>
      <protection locked="0"/>
    </xf>
    <xf numFmtId="4" fontId="48" fillId="0" borderId="38" xfId="0" applyNumberFormat="1" applyFont="1" applyBorder="1" applyAlignment="1" applyProtection="1">
      <alignment horizontal="right" vertical="top"/>
      <protection locked="0"/>
    </xf>
    <xf numFmtId="4" fontId="48" fillId="0" borderId="25" xfId="0" applyNumberFormat="1" applyFont="1" applyBorder="1" applyAlignment="1" applyProtection="1">
      <alignment horizontal="center" vertical="center"/>
      <protection locked="0"/>
    </xf>
    <xf numFmtId="4" fontId="48" fillId="0" borderId="25" xfId="0" applyNumberFormat="1" applyFont="1" applyBorder="1" applyAlignment="1" applyProtection="1">
      <alignment horizontal="centerContinuous" vertical="top"/>
      <protection locked="0"/>
    </xf>
    <xf numFmtId="43" fontId="48" fillId="0" borderId="25" xfId="43" applyFont="1" applyBorder="1" applyAlignment="1" applyProtection="1">
      <alignment vertical="center"/>
      <protection locked="0"/>
    </xf>
    <xf numFmtId="4" fontId="48" fillId="0" borderId="25" xfId="0" applyNumberFormat="1" applyFont="1" applyBorder="1" applyAlignment="1" applyProtection="1">
      <alignment horizontal="right" vertical="top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top"/>
      <protection locked="0"/>
    </xf>
    <xf numFmtId="43" fontId="48" fillId="0" borderId="0" xfId="43" applyFont="1" applyBorder="1" applyAlignment="1" applyProtection="1">
      <alignment vertical="center" wrapText="1"/>
      <protection locked="0"/>
    </xf>
    <xf numFmtId="4" fontId="48" fillId="0" borderId="0" xfId="0" applyNumberFormat="1" applyFont="1" applyBorder="1" applyAlignment="1" applyProtection="1">
      <alignment horizontal="right" vertical="top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top"/>
      <protection locked="0"/>
    </xf>
    <xf numFmtId="43" fontId="48" fillId="0" borderId="0" xfId="43" applyFont="1" applyAlignment="1" applyProtection="1">
      <alignment vertical="center" wrapText="1"/>
      <protection locked="0"/>
    </xf>
    <xf numFmtId="4" fontId="48" fillId="0" borderId="0" xfId="0" applyNumberFormat="1" applyFont="1" applyAlignment="1" applyProtection="1">
      <alignment horizontal="right" vertical="top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4" fontId="51" fillId="0" borderId="0" xfId="0" applyNumberFormat="1" applyFont="1" applyBorder="1" applyAlignment="1" applyProtection="1">
      <alignment vertical="center"/>
      <protection locked="0"/>
    </xf>
    <xf numFmtId="4" fontId="47" fillId="0" borderId="0" xfId="0" applyNumberFormat="1" applyFont="1" applyBorder="1" applyAlignment="1" applyProtection="1">
      <alignment horizontal="centerContinuous" vertical="center"/>
      <protection locked="0"/>
    </xf>
    <xf numFmtId="4" fontId="51" fillId="0" borderId="0" xfId="0" applyNumberFormat="1" applyFont="1" applyBorder="1" applyAlignment="1" applyProtection="1">
      <alignment horizontal="center" vertical="center" wrapText="1"/>
      <protection locked="0"/>
    </xf>
    <xf numFmtId="10" fontId="47" fillId="0" borderId="28" xfId="0" applyNumberFormat="1" applyFont="1" applyFill="1" applyBorder="1" applyAlignment="1" applyProtection="1">
      <alignment horizontal="right" vertical="center"/>
      <protection locked="0"/>
    </xf>
    <xf numFmtId="172" fontId="51" fillId="0" borderId="61" xfId="0" applyNumberFormat="1" applyFont="1" applyBorder="1" applyAlignment="1" applyProtection="1">
      <alignment horizontal="center" vertical="center" wrapText="1"/>
      <protection locked="0"/>
    </xf>
    <xf numFmtId="0" fontId="47" fillId="36" borderId="31" xfId="0" applyFont="1" applyFill="1" applyBorder="1" applyAlignment="1" applyProtection="1">
      <alignment horizontal="center" vertical="center"/>
    </xf>
    <xf numFmtId="0" fontId="47" fillId="36" borderId="45" xfId="0" applyFont="1" applyFill="1" applyBorder="1" applyAlignment="1" applyProtection="1">
      <alignment horizontal="center" vertical="center"/>
    </xf>
    <xf numFmtId="43" fontId="47" fillId="36" borderId="16" xfId="43" applyFont="1" applyFill="1" applyBorder="1" applyAlignment="1" applyProtection="1">
      <alignment vertical="center" wrapText="1"/>
    </xf>
    <xf numFmtId="0" fontId="47" fillId="36" borderId="16" xfId="0" applyFont="1" applyFill="1" applyBorder="1" applyAlignment="1" applyProtection="1">
      <alignment vertical="center"/>
    </xf>
    <xf numFmtId="4" fontId="47" fillId="36" borderId="16" xfId="0" applyNumberFormat="1" applyFont="1" applyFill="1" applyBorder="1" applyAlignment="1" applyProtection="1">
      <alignment horizontal="center" vertical="center" wrapText="1"/>
    </xf>
    <xf numFmtId="0" fontId="47" fillId="0" borderId="39" xfId="0" applyFont="1" applyFill="1" applyBorder="1" applyAlignment="1" applyProtection="1">
      <alignment horizontal="center" vertical="center"/>
    </xf>
    <xf numFmtId="0" fontId="47" fillId="0" borderId="17" xfId="0" applyFont="1" applyFill="1" applyBorder="1" applyAlignment="1" applyProtection="1">
      <alignment horizontal="center" vertical="center"/>
    </xf>
    <xf numFmtId="43" fontId="47" fillId="0" borderId="17" xfId="43" applyFont="1" applyFill="1" applyBorder="1" applyAlignment="1" applyProtection="1">
      <alignment vertical="center" wrapText="1"/>
    </xf>
    <xf numFmtId="4" fontId="47" fillId="0" borderId="17" xfId="0" applyNumberFormat="1" applyFont="1" applyFill="1" applyBorder="1" applyAlignment="1" applyProtection="1">
      <alignment horizontal="right" vertical="center"/>
    </xf>
    <xf numFmtId="0" fontId="47" fillId="36" borderId="56" xfId="0" applyFont="1" applyFill="1" applyBorder="1" applyAlignment="1" applyProtection="1">
      <alignment horizontal="center" vertical="center"/>
    </xf>
    <xf numFmtId="0" fontId="47" fillId="36" borderId="57" xfId="0" applyFont="1" applyFill="1" applyBorder="1" applyAlignment="1" applyProtection="1">
      <alignment horizontal="center" vertical="top"/>
    </xf>
    <xf numFmtId="43" fontId="47" fillId="36" borderId="57" xfId="43" applyFont="1" applyFill="1" applyBorder="1" applyAlignment="1" applyProtection="1">
      <alignment vertical="center" wrapText="1"/>
    </xf>
    <xf numFmtId="4" fontId="47" fillId="36" borderId="57" xfId="43" applyNumberFormat="1" applyFont="1" applyFill="1" applyBorder="1" applyAlignment="1" applyProtection="1">
      <alignment horizontal="right" vertical="top"/>
    </xf>
    <xf numFmtId="0" fontId="47" fillId="0" borderId="56" xfId="0" applyFont="1" applyFill="1" applyBorder="1" applyAlignment="1" applyProtection="1">
      <alignment horizontal="center" vertical="center"/>
    </xf>
    <xf numFmtId="0" fontId="47" fillId="0" borderId="57" xfId="0" applyFont="1" applyFill="1" applyBorder="1" applyAlignment="1" applyProtection="1">
      <alignment horizontal="center" vertical="top"/>
    </xf>
    <xf numFmtId="43" fontId="47" fillId="0" borderId="57" xfId="43" applyFont="1" applyFill="1" applyBorder="1" applyAlignment="1" applyProtection="1">
      <alignment vertical="center" wrapText="1"/>
    </xf>
    <xf numFmtId="4" fontId="47" fillId="0" borderId="57" xfId="43" applyNumberFormat="1" applyFont="1" applyFill="1" applyBorder="1" applyAlignment="1" applyProtection="1">
      <alignment horizontal="right" vertical="top"/>
    </xf>
    <xf numFmtId="0" fontId="48" fillId="0" borderId="34" xfId="0" applyFont="1" applyBorder="1" applyAlignment="1" applyProtection="1">
      <alignment horizontal="center" vertical="center"/>
    </xf>
    <xf numFmtId="0" fontId="48" fillId="0" borderId="48" xfId="0" applyFont="1" applyBorder="1" applyAlignment="1" applyProtection="1">
      <alignment horizontal="center" vertical="center" wrapText="1"/>
    </xf>
    <xf numFmtId="171" fontId="29" fillId="0" borderId="13" xfId="0" applyNumberFormat="1" applyFont="1" applyFill="1" applyBorder="1" applyAlignment="1" applyProtection="1">
      <alignment vertical="center" wrapText="1"/>
    </xf>
    <xf numFmtId="0" fontId="48" fillId="0" borderId="13" xfId="0" applyFont="1" applyBorder="1" applyAlignment="1" applyProtection="1">
      <alignment horizontal="center" vertical="center"/>
    </xf>
    <xf numFmtId="4" fontId="48" fillId="0" borderId="13" xfId="43" applyNumberFormat="1" applyFont="1" applyBorder="1" applyAlignment="1" applyProtection="1">
      <alignment horizontal="right" vertical="center"/>
    </xf>
    <xf numFmtId="0" fontId="48" fillId="0" borderId="33" xfId="0" applyFont="1" applyBorder="1" applyAlignment="1" applyProtection="1">
      <alignment horizontal="center" vertical="center"/>
    </xf>
    <xf numFmtId="0" fontId="48" fillId="0" borderId="20" xfId="0" applyFont="1" applyBorder="1" applyAlignment="1" applyProtection="1">
      <alignment horizontal="center" vertical="center" wrapText="1"/>
    </xf>
    <xf numFmtId="171" fontId="29" fillId="0" borderId="10" xfId="0" applyNumberFormat="1" applyFont="1" applyFill="1" applyBorder="1" applyAlignment="1" applyProtection="1">
      <alignment vertical="center" wrapText="1"/>
    </xf>
    <xf numFmtId="4" fontId="48" fillId="0" borderId="10" xfId="43" applyNumberFormat="1" applyFont="1" applyBorder="1" applyAlignment="1" applyProtection="1">
      <alignment horizontal="right" vertical="center"/>
    </xf>
    <xf numFmtId="0" fontId="47" fillId="0" borderId="56" xfId="0" applyFont="1" applyBorder="1" applyAlignment="1" applyProtection="1">
      <alignment horizontal="center" vertical="center"/>
    </xf>
    <xf numFmtId="0" fontId="47" fillId="0" borderId="57" xfId="0" applyFont="1" applyBorder="1" applyAlignment="1" applyProtection="1">
      <alignment horizontal="center" vertical="center"/>
    </xf>
    <xf numFmtId="171" fontId="49" fillId="0" borderId="57" xfId="0" applyNumberFormat="1" applyFont="1" applyFill="1" applyBorder="1" applyAlignment="1" applyProtection="1">
      <alignment vertical="center" wrapText="1"/>
    </xf>
    <xf numFmtId="0" fontId="48" fillId="0" borderId="57" xfId="0" applyFont="1" applyBorder="1" applyAlignment="1" applyProtection="1">
      <alignment horizontal="center" vertical="center"/>
    </xf>
    <xf numFmtId="4" fontId="48" fillId="0" borderId="57" xfId="43" applyNumberFormat="1" applyFont="1" applyBorder="1" applyAlignment="1" applyProtection="1">
      <alignment horizontal="right" vertical="center"/>
    </xf>
    <xf numFmtId="0" fontId="48" fillId="0" borderId="20" xfId="0" applyFont="1" applyBorder="1" applyAlignment="1" applyProtection="1">
      <alignment horizontal="center" vertical="center"/>
    </xf>
    <xf numFmtId="0" fontId="48" fillId="0" borderId="47" xfId="0" applyFont="1" applyBorder="1" applyAlignment="1" applyProtection="1">
      <alignment horizontal="center" vertical="center"/>
    </xf>
    <xf numFmtId="171" fontId="29" fillId="0" borderId="12" xfId="0" applyNumberFormat="1" applyFont="1" applyFill="1" applyBorder="1" applyAlignment="1" applyProtection="1">
      <alignment vertical="center" wrapText="1"/>
    </xf>
    <xf numFmtId="0" fontId="48" fillId="0" borderId="10" xfId="0" applyFont="1" applyBorder="1" applyAlignment="1" applyProtection="1">
      <alignment horizontal="center" vertical="center"/>
    </xf>
    <xf numFmtId="0" fontId="48" fillId="0" borderId="12" xfId="0" applyFont="1" applyBorder="1" applyAlignment="1" applyProtection="1">
      <alignment horizontal="center" vertical="center"/>
    </xf>
    <xf numFmtId="4" fontId="48" fillId="0" borderId="12" xfId="43" applyNumberFormat="1" applyFont="1" applyBorder="1" applyAlignment="1" applyProtection="1">
      <alignment horizontal="right" vertical="center"/>
    </xf>
    <xf numFmtId="0" fontId="29" fillId="37" borderId="10" xfId="65" applyFont="1" applyFill="1" applyBorder="1" applyAlignment="1" applyProtection="1">
      <alignment horizontal="center" vertical="center"/>
    </xf>
    <xf numFmtId="0" fontId="29" fillId="37" borderId="10" xfId="65" applyFont="1" applyFill="1" applyBorder="1" applyAlignment="1" applyProtection="1">
      <alignment horizontal="left" vertical="center" wrapText="1"/>
    </xf>
    <xf numFmtId="164" fontId="29" fillId="37" borderId="10" xfId="142" applyFont="1" applyFill="1" applyBorder="1" applyAlignment="1" applyProtection="1">
      <alignment horizontal="right" vertical="center"/>
    </xf>
    <xf numFmtId="0" fontId="47" fillId="36" borderId="57" xfId="0" applyFont="1" applyFill="1" applyBorder="1" applyAlignment="1" applyProtection="1">
      <alignment horizontal="center" vertical="center"/>
    </xf>
    <xf numFmtId="49" fontId="47" fillId="36" borderId="57" xfId="43" applyNumberFormat="1" applyFont="1" applyFill="1" applyBorder="1" applyAlignment="1" applyProtection="1">
      <alignment vertical="center" wrapText="1"/>
    </xf>
    <xf numFmtId="4" fontId="47" fillId="36" borderId="57" xfId="43" applyNumberFormat="1" applyFont="1" applyFill="1" applyBorder="1" applyAlignment="1" applyProtection="1">
      <alignment horizontal="right" vertical="center"/>
    </xf>
    <xf numFmtId="0" fontId="47" fillId="0" borderId="6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43" fontId="47" fillId="0" borderId="0" xfId="43" applyFont="1" applyFill="1" applyBorder="1" applyAlignment="1" applyProtection="1">
      <alignment vertical="center" wrapText="1"/>
    </xf>
    <xf numFmtId="4" fontId="47" fillId="0" borderId="0" xfId="0" applyNumberFormat="1" applyFont="1" applyFill="1" applyBorder="1" applyAlignment="1" applyProtection="1">
      <alignment horizontal="right" vertical="center"/>
    </xf>
    <xf numFmtId="43" fontId="48" fillId="0" borderId="13" xfId="43" applyFont="1" applyBorder="1" applyAlignment="1" applyProtection="1">
      <alignment vertical="center" wrapText="1"/>
    </xf>
    <xf numFmtId="43" fontId="48" fillId="0" borderId="10" xfId="43" applyFont="1" applyBorder="1" applyAlignment="1" applyProtection="1">
      <alignment vertical="center" wrapText="1"/>
    </xf>
    <xf numFmtId="43" fontId="48" fillId="0" borderId="10" xfId="43" applyFont="1" applyBorder="1" applyAlignment="1" applyProtection="1">
      <alignment vertical="center"/>
    </xf>
    <xf numFmtId="0" fontId="48" fillId="0" borderId="41" xfId="0" applyFont="1" applyBorder="1" applyAlignment="1" applyProtection="1">
      <alignment horizontal="center" vertical="center"/>
    </xf>
    <xf numFmtId="0" fontId="48" fillId="0" borderId="47" xfId="0" applyFont="1" applyBorder="1" applyAlignment="1" applyProtection="1">
      <alignment horizontal="center" vertical="center" wrapText="1"/>
    </xf>
    <xf numFmtId="43" fontId="48" fillId="0" borderId="12" xfId="43" applyFont="1" applyBorder="1" applyAlignment="1" applyProtection="1">
      <alignment vertical="center" wrapText="1"/>
    </xf>
    <xf numFmtId="0" fontId="48" fillId="0" borderId="0" xfId="0" applyFont="1" applyAlignment="1" applyProtection="1">
      <alignment vertical="center" wrapText="1"/>
    </xf>
    <xf numFmtId="0" fontId="48" fillId="0" borderId="0" xfId="0" applyFont="1" applyAlignment="1" applyProtection="1">
      <alignment vertical="center"/>
    </xf>
    <xf numFmtId="0" fontId="48" fillId="0" borderId="46" xfId="0" applyFont="1" applyBorder="1" applyAlignment="1" applyProtection="1">
      <alignment horizontal="center" vertical="center" wrapText="1"/>
    </xf>
    <xf numFmtId="43" fontId="48" fillId="0" borderId="42" xfId="43" applyFont="1" applyBorder="1" applyAlignment="1" applyProtection="1">
      <alignment vertical="center" wrapText="1"/>
    </xf>
    <xf numFmtId="0" fontId="48" fillId="0" borderId="42" xfId="0" applyFont="1" applyBorder="1" applyAlignment="1" applyProtection="1">
      <alignment horizontal="center" vertical="center"/>
    </xf>
    <xf numFmtId="4" fontId="48" fillId="0" borderId="42" xfId="43" applyNumberFormat="1" applyFont="1" applyBorder="1" applyAlignment="1" applyProtection="1">
      <alignment horizontal="right" vertical="center"/>
    </xf>
    <xf numFmtId="0" fontId="47" fillId="0" borderId="27" xfId="0" applyFont="1" applyFill="1" applyBorder="1" applyAlignment="1" applyProtection="1">
      <alignment horizontal="center" vertical="center"/>
    </xf>
    <xf numFmtId="0" fontId="47" fillId="0" borderId="18" xfId="0" applyFont="1" applyFill="1" applyBorder="1" applyAlignment="1" applyProtection="1">
      <alignment horizontal="center" vertical="center"/>
    </xf>
    <xf numFmtId="43" fontId="47" fillId="0" borderId="18" xfId="43" applyFont="1" applyFill="1" applyBorder="1" applyAlignment="1" applyProtection="1">
      <alignment vertical="center" wrapText="1"/>
    </xf>
    <xf numFmtId="4" fontId="47" fillId="0" borderId="18" xfId="0" applyNumberFormat="1" applyFont="1" applyFill="1" applyBorder="1" applyAlignment="1" applyProtection="1">
      <alignment horizontal="right" vertical="center"/>
    </xf>
    <xf numFmtId="0" fontId="47" fillId="36" borderId="16" xfId="0" applyFont="1" applyFill="1" applyBorder="1" applyAlignment="1" applyProtection="1">
      <alignment horizontal="center" vertical="center"/>
    </xf>
    <xf numFmtId="4" fontId="47" fillId="36" borderId="16" xfId="43" applyNumberFormat="1" applyFont="1" applyFill="1" applyBorder="1" applyAlignment="1" applyProtection="1">
      <alignment horizontal="right" vertical="center"/>
    </xf>
    <xf numFmtId="43" fontId="48" fillId="0" borderId="14" xfId="43" applyFont="1" applyBorder="1" applyAlignment="1" applyProtection="1">
      <alignment vertical="center" wrapText="1"/>
    </xf>
    <xf numFmtId="43" fontId="48" fillId="0" borderId="13" xfId="43" applyFont="1" applyBorder="1" applyAlignment="1" applyProtection="1">
      <alignment horizontal="left" vertical="center" wrapText="1"/>
    </xf>
    <xf numFmtId="43" fontId="48" fillId="0" borderId="10" xfId="43" applyFont="1" applyBorder="1" applyAlignment="1" applyProtection="1">
      <alignment horizontal="left" vertical="center" wrapText="1"/>
    </xf>
    <xf numFmtId="49" fontId="47" fillId="36" borderId="16" xfId="43" applyNumberFormat="1" applyFont="1" applyFill="1" applyBorder="1" applyAlignment="1" applyProtection="1">
      <alignment vertical="center" wrapText="1"/>
    </xf>
    <xf numFmtId="0" fontId="47" fillId="0" borderId="29" xfId="0" applyFont="1" applyFill="1" applyBorder="1" applyAlignment="1" applyProtection="1">
      <alignment horizontal="center" vertical="center"/>
    </xf>
    <xf numFmtId="0" fontId="47" fillId="0" borderId="19" xfId="0" applyFont="1" applyFill="1" applyBorder="1" applyAlignment="1" applyProtection="1">
      <alignment horizontal="center" vertical="center"/>
    </xf>
    <xf numFmtId="43" fontId="47" fillId="0" borderId="19" xfId="43" applyFont="1" applyFill="1" applyBorder="1" applyAlignment="1" applyProtection="1">
      <alignment vertical="center" wrapText="1"/>
    </xf>
    <xf numFmtId="4" fontId="47" fillId="0" borderId="19" xfId="0" applyNumberFormat="1" applyFont="1" applyFill="1" applyBorder="1" applyAlignment="1" applyProtection="1">
      <alignment horizontal="right" vertical="center"/>
    </xf>
    <xf numFmtId="0" fontId="48" fillId="0" borderId="14" xfId="0" applyFont="1" applyBorder="1" applyAlignment="1" applyProtection="1">
      <alignment horizontal="center" vertical="center"/>
    </xf>
    <xf numFmtId="0" fontId="47" fillId="36" borderId="49" xfId="0" applyFont="1" applyFill="1" applyBorder="1" applyAlignment="1" applyProtection="1">
      <alignment horizontal="center" vertical="center"/>
    </xf>
    <xf numFmtId="0" fontId="47" fillId="36" borderId="50" xfId="0" applyFont="1" applyFill="1" applyBorder="1" applyAlignment="1" applyProtection="1">
      <alignment horizontal="center" vertical="center"/>
    </xf>
    <xf numFmtId="49" fontId="47" fillId="36" borderId="23" xfId="43" applyNumberFormat="1" applyFont="1" applyFill="1" applyBorder="1" applyAlignment="1" applyProtection="1">
      <alignment vertical="center" wrapText="1"/>
    </xf>
    <xf numFmtId="0" fontId="47" fillId="36" borderId="23" xfId="0" applyFont="1" applyFill="1" applyBorder="1" applyAlignment="1" applyProtection="1">
      <alignment horizontal="center" vertical="center"/>
    </xf>
    <xf numFmtId="4" fontId="47" fillId="36" borderId="23" xfId="43" applyNumberFormat="1" applyFont="1" applyFill="1" applyBorder="1" applyAlignment="1" applyProtection="1">
      <alignment horizontal="right" vertical="center"/>
    </xf>
    <xf numFmtId="0" fontId="47" fillId="37" borderId="49" xfId="0" applyFont="1" applyFill="1" applyBorder="1" applyAlignment="1" applyProtection="1">
      <alignment horizontal="center" vertical="center"/>
    </xf>
    <xf numFmtId="0" fontId="47" fillId="37" borderId="23" xfId="0" applyFont="1" applyFill="1" applyBorder="1" applyAlignment="1" applyProtection="1">
      <alignment horizontal="center" vertical="center"/>
    </xf>
    <xf numFmtId="49" fontId="47" fillId="37" borderId="23" xfId="43" applyNumberFormat="1" applyFont="1" applyFill="1" applyBorder="1" applyAlignment="1" applyProtection="1">
      <alignment vertical="center" wrapText="1"/>
    </xf>
    <xf numFmtId="4" fontId="47" fillId="37" borderId="23" xfId="43" applyNumberFormat="1" applyFont="1" applyFill="1" applyBorder="1" applyAlignment="1" applyProtection="1">
      <alignment horizontal="right" vertical="center"/>
    </xf>
    <xf numFmtId="0" fontId="48" fillId="37" borderId="41" xfId="0" applyFont="1" applyFill="1" applyBorder="1" applyAlignment="1" applyProtection="1">
      <alignment horizontal="center" vertical="center"/>
    </xf>
    <xf numFmtId="0" fontId="48" fillId="37" borderId="23" xfId="0" applyFont="1" applyFill="1" applyBorder="1" applyAlignment="1" applyProtection="1">
      <alignment horizontal="center" vertical="center"/>
    </xf>
    <xf numFmtId="0" fontId="48" fillId="0" borderId="50" xfId="0" applyFont="1" applyBorder="1" applyAlignment="1" applyProtection="1">
      <alignment vertical="center" wrapText="1"/>
    </xf>
    <xf numFmtId="0" fontId="48" fillId="37" borderId="42" xfId="0" applyFont="1" applyFill="1" applyBorder="1" applyAlignment="1" applyProtection="1">
      <alignment horizontal="center" vertical="center"/>
    </xf>
    <xf numFmtId="4" fontId="48" fillId="37" borderId="42" xfId="43" applyNumberFormat="1" applyFont="1" applyFill="1" applyBorder="1" applyAlignment="1" applyProtection="1">
      <alignment horizontal="right" vertical="center"/>
    </xf>
    <xf numFmtId="0" fontId="48" fillId="37" borderId="33" xfId="0" applyFont="1" applyFill="1" applyBorder="1" applyAlignment="1" applyProtection="1">
      <alignment horizontal="center" vertical="center"/>
    </xf>
    <xf numFmtId="0" fontId="48" fillId="37" borderId="10" xfId="0" applyFont="1" applyFill="1" applyBorder="1" applyAlignment="1" applyProtection="1">
      <alignment horizontal="center" vertical="center"/>
    </xf>
    <xf numFmtId="0" fontId="48" fillId="0" borderId="20" xfId="0" applyFont="1" applyBorder="1" applyAlignment="1" applyProtection="1">
      <alignment vertical="center" wrapText="1"/>
    </xf>
    <xf numFmtId="4" fontId="48" fillId="37" borderId="10" xfId="43" applyNumberFormat="1" applyFont="1" applyFill="1" applyBorder="1" applyAlignment="1" applyProtection="1">
      <alignment horizontal="right" vertical="center"/>
    </xf>
    <xf numFmtId="0" fontId="48" fillId="0" borderId="10" xfId="0" applyFont="1" applyBorder="1" applyAlignment="1" applyProtection="1">
      <alignment vertical="center" wrapText="1"/>
    </xf>
    <xf numFmtId="0" fontId="48" fillId="37" borderId="13" xfId="0" applyFont="1" applyFill="1" applyBorder="1" applyAlignment="1" applyProtection="1">
      <alignment horizontal="center" vertical="center"/>
    </xf>
    <xf numFmtId="4" fontId="48" fillId="37" borderId="13" xfId="43" applyNumberFormat="1" applyFont="1" applyFill="1" applyBorder="1" applyAlignment="1" applyProtection="1">
      <alignment horizontal="right" vertical="center"/>
    </xf>
    <xf numFmtId="0" fontId="48" fillId="37" borderId="55" xfId="0" applyFont="1" applyFill="1" applyBorder="1" applyAlignment="1" applyProtection="1">
      <alignment horizontal="center" vertical="center"/>
    </xf>
    <xf numFmtId="0" fontId="47" fillId="37" borderId="52" xfId="0" applyFont="1" applyFill="1" applyBorder="1" applyAlignment="1" applyProtection="1">
      <alignment horizontal="center" vertical="center"/>
    </xf>
    <xf numFmtId="0" fontId="47" fillId="37" borderId="44" xfId="0" applyFont="1" applyFill="1" applyBorder="1" applyAlignment="1" applyProtection="1">
      <alignment horizontal="center" vertical="center"/>
    </xf>
    <xf numFmtId="49" fontId="47" fillId="37" borderId="53" xfId="43" applyNumberFormat="1" applyFont="1" applyFill="1" applyBorder="1" applyAlignment="1" applyProtection="1">
      <alignment vertical="center" wrapText="1"/>
    </xf>
    <xf numFmtId="0" fontId="47" fillId="37" borderId="53" xfId="0" applyFont="1" applyFill="1" applyBorder="1" applyAlignment="1" applyProtection="1">
      <alignment horizontal="center" vertical="center"/>
    </xf>
    <xf numFmtId="4" fontId="47" fillId="37" borderId="53" xfId="43" applyNumberFormat="1" applyFont="1" applyFill="1" applyBorder="1" applyAlignment="1" applyProtection="1">
      <alignment horizontal="right" vertical="center"/>
    </xf>
    <xf numFmtId="0" fontId="47" fillId="36" borderId="52" xfId="0" applyFont="1" applyFill="1" applyBorder="1" applyAlignment="1" applyProtection="1">
      <alignment horizontal="center" vertical="center"/>
    </xf>
    <xf numFmtId="0" fontId="47" fillId="36" borderId="44" xfId="0" applyFont="1" applyFill="1" applyBorder="1" applyAlignment="1" applyProtection="1">
      <alignment horizontal="center" vertical="center"/>
    </xf>
    <xf numFmtId="49" fontId="47" fillId="36" borderId="53" xfId="43" applyNumberFormat="1" applyFont="1" applyFill="1" applyBorder="1" applyAlignment="1" applyProtection="1">
      <alignment vertical="center" wrapText="1"/>
    </xf>
    <xf numFmtId="0" fontId="47" fillId="36" borderId="53" xfId="0" applyFont="1" applyFill="1" applyBorder="1" applyAlignment="1" applyProtection="1">
      <alignment horizontal="center" vertical="center"/>
    </xf>
    <xf numFmtId="4" fontId="47" fillId="36" borderId="53" xfId="43" applyNumberFormat="1" applyFont="1" applyFill="1" applyBorder="1" applyAlignment="1" applyProtection="1">
      <alignment horizontal="right" vertical="center"/>
    </xf>
    <xf numFmtId="0" fontId="48" fillId="37" borderId="52" xfId="0" applyFont="1" applyFill="1" applyBorder="1" applyAlignment="1" applyProtection="1">
      <alignment horizontal="center" vertical="center"/>
    </xf>
    <xf numFmtId="0" fontId="48" fillId="37" borderId="44" xfId="0" applyFont="1" applyFill="1" applyBorder="1" applyAlignment="1" applyProtection="1">
      <alignment horizontal="center" vertical="center"/>
    </xf>
    <xf numFmtId="49" fontId="48" fillId="37" borderId="53" xfId="43" applyNumberFormat="1" applyFont="1" applyFill="1" applyBorder="1" applyAlignment="1" applyProtection="1">
      <alignment vertical="center" wrapText="1"/>
    </xf>
    <xf numFmtId="0" fontId="48" fillId="37" borderId="53" xfId="0" applyFont="1" applyFill="1" applyBorder="1" applyAlignment="1" applyProtection="1">
      <alignment horizontal="center" vertical="center"/>
    </xf>
    <xf numFmtId="4" fontId="48" fillId="37" borderId="53" xfId="43" applyNumberFormat="1" applyFont="1" applyFill="1" applyBorder="1" applyAlignment="1" applyProtection="1">
      <alignment horizontal="right" vertical="center"/>
    </xf>
    <xf numFmtId="0" fontId="47" fillId="0" borderId="52" xfId="0" applyFont="1" applyFill="1" applyBorder="1" applyAlignment="1" applyProtection="1">
      <alignment horizontal="center" vertical="center"/>
    </xf>
    <xf numFmtId="0" fontId="47" fillId="0" borderId="53" xfId="0" applyFont="1" applyFill="1" applyBorder="1" applyAlignment="1" applyProtection="1">
      <alignment horizontal="center" vertical="center"/>
    </xf>
    <xf numFmtId="43" fontId="47" fillId="0" borderId="53" xfId="43" applyFont="1" applyFill="1" applyBorder="1" applyAlignment="1" applyProtection="1">
      <alignment vertical="center" wrapText="1"/>
    </xf>
    <xf numFmtId="4" fontId="47" fillId="0" borderId="53" xfId="0" applyNumberFormat="1" applyFont="1" applyFill="1" applyBorder="1" applyAlignment="1" applyProtection="1">
      <alignment horizontal="right" vertical="center"/>
    </xf>
    <xf numFmtId="0" fontId="47" fillId="0" borderId="40" xfId="0" applyFont="1" applyFill="1" applyBorder="1" applyAlignment="1" applyProtection="1">
      <alignment horizontal="right" vertical="center"/>
    </xf>
    <xf numFmtId="43" fontId="47" fillId="36" borderId="58" xfId="43" applyFont="1" applyFill="1" applyBorder="1" applyAlignment="1" applyProtection="1">
      <alignment horizontal="right" vertical="top"/>
    </xf>
    <xf numFmtId="43" fontId="47" fillId="0" borderId="58" xfId="43" applyFont="1" applyFill="1" applyBorder="1" applyAlignment="1" applyProtection="1">
      <alignment horizontal="right" vertical="top"/>
    </xf>
    <xf numFmtId="43" fontId="48" fillId="0" borderId="35" xfId="43" applyFont="1" applyBorder="1" applyAlignment="1" applyProtection="1">
      <alignment horizontal="right" vertical="center"/>
    </xf>
    <xf numFmtId="43" fontId="48" fillId="0" borderId="58" xfId="43" applyFont="1" applyBorder="1" applyAlignment="1" applyProtection="1">
      <alignment horizontal="right" vertical="center"/>
    </xf>
    <xf numFmtId="43" fontId="47" fillId="36" borderId="58" xfId="43" applyFont="1" applyFill="1" applyBorder="1" applyAlignment="1" applyProtection="1">
      <alignment horizontal="right" vertical="center"/>
    </xf>
    <xf numFmtId="43" fontId="47" fillId="0" borderId="61" xfId="43" applyFont="1" applyFill="1" applyBorder="1" applyAlignment="1" applyProtection="1">
      <alignment horizontal="right" vertical="center"/>
    </xf>
    <xf numFmtId="43" fontId="47" fillId="0" borderId="28" xfId="43" applyFont="1" applyFill="1" applyBorder="1" applyAlignment="1" applyProtection="1">
      <alignment horizontal="right" vertical="center"/>
    </xf>
    <xf numFmtId="43" fontId="47" fillId="36" borderId="32" xfId="43" applyFont="1" applyFill="1" applyBorder="1" applyAlignment="1" applyProtection="1">
      <alignment horizontal="right" vertical="center"/>
    </xf>
    <xf numFmtId="43" fontId="47" fillId="0" borderId="30" xfId="43" applyFont="1" applyFill="1" applyBorder="1" applyAlignment="1" applyProtection="1">
      <alignment horizontal="right" vertical="center"/>
    </xf>
    <xf numFmtId="43" fontId="47" fillId="36" borderId="51" xfId="43" applyFont="1" applyFill="1" applyBorder="1" applyAlignment="1" applyProtection="1">
      <alignment horizontal="right" vertical="center"/>
    </xf>
    <xf numFmtId="43" fontId="47" fillId="37" borderId="51" xfId="43" applyFont="1" applyFill="1" applyBorder="1" applyAlignment="1" applyProtection="1">
      <alignment horizontal="right" vertical="center"/>
    </xf>
    <xf numFmtId="43" fontId="47" fillId="37" borderId="54" xfId="43" applyFont="1" applyFill="1" applyBorder="1" applyAlignment="1" applyProtection="1">
      <alignment horizontal="right" vertical="center"/>
    </xf>
    <xf numFmtId="43" fontId="47" fillId="36" borderId="54" xfId="43" applyFont="1" applyFill="1" applyBorder="1" applyAlignment="1" applyProtection="1">
      <alignment horizontal="right" vertical="center"/>
    </xf>
    <xf numFmtId="43" fontId="47" fillId="0" borderId="54" xfId="43" applyFont="1" applyFill="1" applyBorder="1" applyAlignment="1" applyProtection="1">
      <alignment horizontal="right" vertical="center"/>
    </xf>
    <xf numFmtId="4" fontId="47" fillId="36" borderId="32" xfId="0" applyNumberFormat="1" applyFont="1" applyFill="1" applyBorder="1" applyAlignment="1" applyProtection="1">
      <alignment horizontal="center" vertical="center" wrapText="1"/>
    </xf>
  </cellXfs>
  <cellStyles count="196">
    <cellStyle name="12" xfId="49" xr:uid="{00000000-0005-0000-0000-000000000000}"/>
    <cellStyle name="12 2" xfId="50" xr:uid="{00000000-0005-0000-0000-000001000000}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ABEÇALHO" xfId="152" xr:uid="{00000000-0005-0000-0000-000015000000}"/>
    <cellStyle name="Cabeçalho 1" xfId="153" xr:uid="{00000000-0005-0000-0000-000016000000}"/>
    <cellStyle name="Cabeçalho 2" xfId="154" xr:uid="{00000000-0005-0000-0000-000017000000}"/>
    <cellStyle name="Cálculo" xfId="11" builtinId="22" customBuiltin="1"/>
    <cellStyle name="Célula de Verificação" xfId="13" builtinId="23" customBuiltin="1"/>
    <cellStyle name="Célula Vinculada" xfId="12" builtinId="24" customBuiltin="1"/>
    <cellStyle name="Comma" xfId="155" xr:uid="{00000000-0005-0000-0000-00001B000000}"/>
    <cellStyle name="Comma0" xfId="156" xr:uid="{00000000-0005-0000-0000-00001C000000}"/>
    <cellStyle name="Currency" xfId="157" xr:uid="{00000000-0005-0000-0000-00001D000000}"/>
    <cellStyle name="Currency0" xfId="158" xr:uid="{00000000-0005-0000-0000-00001E000000}"/>
    <cellStyle name="Data" xfId="159" xr:uid="{00000000-0005-0000-0000-00001F000000}"/>
    <cellStyle name="Date" xfId="160" xr:uid="{00000000-0005-0000-0000-000020000000}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stilo 1" xfId="51" xr:uid="{00000000-0005-0000-0000-000028000000}"/>
    <cellStyle name="Euro" xfId="52" xr:uid="{00000000-0005-0000-0000-000029000000}"/>
    <cellStyle name="Euro 2" xfId="53" xr:uid="{00000000-0005-0000-0000-00002A000000}"/>
    <cellStyle name="Fixed" xfId="161" xr:uid="{00000000-0005-0000-0000-00002B000000}"/>
    <cellStyle name="Fixo" xfId="162" xr:uid="{00000000-0005-0000-0000-00002C000000}"/>
    <cellStyle name="Heading 1" xfId="163" xr:uid="{00000000-0005-0000-0000-00002D000000}"/>
    <cellStyle name="Heading 2" xfId="164" xr:uid="{00000000-0005-0000-0000-00002E000000}"/>
    <cellStyle name="Hyperlink 2" xfId="165" xr:uid="{00000000-0005-0000-0000-00002F000000}"/>
    <cellStyle name="Indefinido" xfId="54" xr:uid="{00000000-0005-0000-0000-000030000000}"/>
    <cellStyle name="Moeda 2" xfId="55" xr:uid="{00000000-0005-0000-0000-000031000000}"/>
    <cellStyle name="Moeda 2 2" xfId="56" xr:uid="{00000000-0005-0000-0000-000032000000}"/>
    <cellStyle name="Moeda 3" xfId="57" xr:uid="{00000000-0005-0000-0000-000033000000}"/>
    <cellStyle name="Moeda 3 2" xfId="58" xr:uid="{00000000-0005-0000-0000-000034000000}"/>
    <cellStyle name="Moeda 4" xfId="59" xr:uid="{00000000-0005-0000-0000-000035000000}"/>
    <cellStyle name="Moeda 4 2" xfId="60" xr:uid="{00000000-0005-0000-0000-000036000000}"/>
    <cellStyle name="Moeda 5" xfId="61" xr:uid="{00000000-0005-0000-0000-000037000000}"/>
    <cellStyle name="Moeda 5 2" xfId="62" xr:uid="{00000000-0005-0000-0000-000038000000}"/>
    <cellStyle name="Moeda0" xfId="166" xr:uid="{00000000-0005-0000-0000-000039000000}"/>
    <cellStyle name="Moneda [0]_Caixa_exterior" xfId="167" xr:uid="{00000000-0005-0000-0000-00003A000000}"/>
    <cellStyle name="Moneda_Caixa_exterior" xfId="168" xr:uid="{00000000-0005-0000-0000-00003B000000}"/>
    <cellStyle name="Neutro" xfId="8" builtinId="28" customBuiltin="1"/>
    <cellStyle name="Normal" xfId="0" builtinId="0"/>
    <cellStyle name="Normal 10" xfId="63" xr:uid="{00000000-0005-0000-0000-00003E000000}"/>
    <cellStyle name="Normal 11" xfId="169" xr:uid="{00000000-0005-0000-0000-00003F000000}"/>
    <cellStyle name="Normal 12" xfId="193" xr:uid="{00000000-0005-0000-0000-000040000000}"/>
    <cellStyle name="Normal 13" xfId="47" xr:uid="{00000000-0005-0000-0000-000041000000}"/>
    <cellStyle name="Normal 13 2" xfId="64" xr:uid="{00000000-0005-0000-0000-000042000000}"/>
    <cellStyle name="Normal 14" xfId="194" xr:uid="{00000000-0005-0000-0000-000043000000}"/>
    <cellStyle name="Normal 15" xfId="195" xr:uid="{00000000-0005-0000-0000-000044000000}"/>
    <cellStyle name="Normal 2" xfId="44" xr:uid="{00000000-0005-0000-0000-000045000000}"/>
    <cellStyle name="Normal 2 2" xfId="65" xr:uid="{00000000-0005-0000-0000-000046000000}"/>
    <cellStyle name="Normal 2 2 2" xfId="66" xr:uid="{00000000-0005-0000-0000-000047000000}"/>
    <cellStyle name="Normal 2 3" xfId="67" xr:uid="{00000000-0005-0000-0000-000048000000}"/>
    <cellStyle name="Normal 2 4" xfId="68" xr:uid="{00000000-0005-0000-0000-000049000000}"/>
    <cellStyle name="Normal 2 5" xfId="150" xr:uid="{00000000-0005-0000-0000-00004A000000}"/>
    <cellStyle name="Normal 3" xfId="69" xr:uid="{00000000-0005-0000-0000-00004B000000}"/>
    <cellStyle name="Normal 3 2" xfId="70" xr:uid="{00000000-0005-0000-0000-00004C000000}"/>
    <cellStyle name="Normal 3 2 2" xfId="170" xr:uid="{00000000-0005-0000-0000-00004D000000}"/>
    <cellStyle name="Normal 3 3" xfId="71" xr:uid="{00000000-0005-0000-0000-00004E000000}"/>
    <cellStyle name="Normal 3 4" xfId="72" xr:uid="{00000000-0005-0000-0000-00004F000000}"/>
    <cellStyle name="Normal 3 5" xfId="171" xr:uid="{00000000-0005-0000-0000-000050000000}"/>
    <cellStyle name="Normal 4" xfId="73" xr:uid="{00000000-0005-0000-0000-000051000000}"/>
    <cellStyle name="Normal 4 2" xfId="74" xr:uid="{00000000-0005-0000-0000-000052000000}"/>
    <cellStyle name="Normal 4 3" xfId="75" xr:uid="{00000000-0005-0000-0000-000053000000}"/>
    <cellStyle name="Normal 5" xfId="76" xr:uid="{00000000-0005-0000-0000-000054000000}"/>
    <cellStyle name="Normal 5 2" xfId="77" xr:uid="{00000000-0005-0000-0000-000055000000}"/>
    <cellStyle name="Normal 6" xfId="46" xr:uid="{00000000-0005-0000-0000-000056000000}"/>
    <cellStyle name="Normal 6 2" xfId="48" xr:uid="{00000000-0005-0000-0000-000057000000}"/>
    <cellStyle name="Normal 7" xfId="78" xr:uid="{00000000-0005-0000-0000-000058000000}"/>
    <cellStyle name="Normal 7 2" xfId="172" xr:uid="{00000000-0005-0000-0000-000059000000}"/>
    <cellStyle name="Normal 8" xfId="79" xr:uid="{00000000-0005-0000-0000-00005A000000}"/>
    <cellStyle name="Normal 8 2" xfId="173" xr:uid="{00000000-0005-0000-0000-00005B000000}"/>
    <cellStyle name="Normal 9" xfId="147" xr:uid="{00000000-0005-0000-0000-00005C000000}"/>
    <cellStyle name="Nota" xfId="15" builtinId="10" customBuiltin="1"/>
    <cellStyle name="Nota 2" xfId="80" xr:uid="{00000000-0005-0000-0000-00005E000000}"/>
    <cellStyle name="Percent" xfId="174" xr:uid="{00000000-0005-0000-0000-00005F000000}"/>
    <cellStyle name="Percentual" xfId="175" xr:uid="{00000000-0005-0000-0000-000060000000}"/>
    <cellStyle name="Ponto" xfId="176" xr:uid="{00000000-0005-0000-0000-000061000000}"/>
    <cellStyle name="Porcentagem 2" xfId="81" xr:uid="{00000000-0005-0000-0000-000063000000}"/>
    <cellStyle name="Porcentagem 2 2" xfId="82" xr:uid="{00000000-0005-0000-0000-000064000000}"/>
    <cellStyle name="Porcentagem 2 2 2" xfId="177" xr:uid="{00000000-0005-0000-0000-000065000000}"/>
    <cellStyle name="Porcentagem 2 3" xfId="83" xr:uid="{00000000-0005-0000-0000-000066000000}"/>
    <cellStyle name="Porcentagem 2 4" xfId="178" xr:uid="{00000000-0005-0000-0000-000067000000}"/>
    <cellStyle name="Porcentagem 3" xfId="84" xr:uid="{00000000-0005-0000-0000-000068000000}"/>
    <cellStyle name="Porcentagem 3 2" xfId="179" xr:uid="{00000000-0005-0000-0000-000069000000}"/>
    <cellStyle name="Porcentagem 3 3" xfId="180" xr:uid="{00000000-0005-0000-0000-00006A000000}"/>
    <cellStyle name="Porcentagem 3 4" xfId="181" xr:uid="{00000000-0005-0000-0000-00006B000000}"/>
    <cellStyle name="Porcentagem 4" xfId="85" xr:uid="{00000000-0005-0000-0000-00006C000000}"/>
    <cellStyle name="Porcentagem 4 2" xfId="86" xr:uid="{00000000-0005-0000-0000-00006D000000}"/>
    <cellStyle name="Porcentagem 5" xfId="87" xr:uid="{00000000-0005-0000-0000-00006E000000}"/>
    <cellStyle name="Ruim" xfId="7" builtinId="27" customBuiltin="1"/>
    <cellStyle name="Saída" xfId="10" builtinId="21" customBuiltin="1"/>
    <cellStyle name="Sep. milhar [0]" xfId="182" xr:uid="{00000000-0005-0000-0000-000071000000}"/>
    <cellStyle name="Separador de m" xfId="183" xr:uid="{00000000-0005-0000-0000-000072000000}"/>
    <cellStyle name="Separador de milhares 10" xfId="88" xr:uid="{00000000-0005-0000-0000-000073000000}"/>
    <cellStyle name="Separador de milhares 11" xfId="89" xr:uid="{00000000-0005-0000-0000-000074000000}"/>
    <cellStyle name="Separador de milhares 12" xfId="90" xr:uid="{00000000-0005-0000-0000-000075000000}"/>
    <cellStyle name="Separador de milhares 13" xfId="91" xr:uid="{00000000-0005-0000-0000-000076000000}"/>
    <cellStyle name="Separador de milhares 14" xfId="92" xr:uid="{00000000-0005-0000-0000-000077000000}"/>
    <cellStyle name="Separador de milhares 14 2" xfId="93" xr:uid="{00000000-0005-0000-0000-000078000000}"/>
    <cellStyle name="Separador de milhares 15" xfId="94" xr:uid="{00000000-0005-0000-0000-000079000000}"/>
    <cellStyle name="Separador de milhares 15 2" xfId="95" xr:uid="{00000000-0005-0000-0000-00007A000000}"/>
    <cellStyle name="Separador de milhares 15 3" xfId="96" xr:uid="{00000000-0005-0000-0000-00007B000000}"/>
    <cellStyle name="Separador de milhares 16" xfId="97" xr:uid="{00000000-0005-0000-0000-00007C000000}"/>
    <cellStyle name="Separador de milhares 17" xfId="98" xr:uid="{00000000-0005-0000-0000-00007D000000}"/>
    <cellStyle name="Separador de milhares 18" xfId="99" xr:uid="{00000000-0005-0000-0000-00007E000000}"/>
    <cellStyle name="Separador de milhares 19" xfId="100" xr:uid="{00000000-0005-0000-0000-00007F000000}"/>
    <cellStyle name="Separador de milhares 2" xfId="101" xr:uid="{00000000-0005-0000-0000-000080000000}"/>
    <cellStyle name="Separador de milhares 2 2" xfId="102" xr:uid="{00000000-0005-0000-0000-000081000000}"/>
    <cellStyle name="Separador de milhares 2 2 2" xfId="184" xr:uid="{00000000-0005-0000-0000-000082000000}"/>
    <cellStyle name="Separador de milhares 2 2 3" xfId="185" xr:uid="{00000000-0005-0000-0000-000083000000}"/>
    <cellStyle name="Separador de milhares 2 3" xfId="103" xr:uid="{00000000-0005-0000-0000-000084000000}"/>
    <cellStyle name="Separador de milhares 2 4" xfId="186" xr:uid="{00000000-0005-0000-0000-000085000000}"/>
    <cellStyle name="Separador de milhares 20" xfId="104" xr:uid="{00000000-0005-0000-0000-000086000000}"/>
    <cellStyle name="Separador de milhares 21" xfId="105" xr:uid="{00000000-0005-0000-0000-000087000000}"/>
    <cellStyle name="Separador de milhares 22" xfId="106" xr:uid="{00000000-0005-0000-0000-000088000000}"/>
    <cellStyle name="Separador de milhares 23" xfId="107" xr:uid="{00000000-0005-0000-0000-000089000000}"/>
    <cellStyle name="Separador de milhares 23 2" xfId="148" xr:uid="{00000000-0005-0000-0000-00008A000000}"/>
    <cellStyle name="Separador de milhares 24" xfId="149" xr:uid="{00000000-0005-0000-0000-00008B000000}"/>
    <cellStyle name="Separador de milhares 25" xfId="151" xr:uid="{00000000-0005-0000-0000-00008C000000}"/>
    <cellStyle name="Separador de milhares 3" xfId="108" xr:uid="{00000000-0005-0000-0000-00008D000000}"/>
    <cellStyle name="Separador de milhares 3 2" xfId="109" xr:uid="{00000000-0005-0000-0000-00008E000000}"/>
    <cellStyle name="Separador de milhares 3 2 2" xfId="110" xr:uid="{00000000-0005-0000-0000-00008F000000}"/>
    <cellStyle name="Separador de milhares 3 3" xfId="111" xr:uid="{00000000-0005-0000-0000-000090000000}"/>
    <cellStyle name="Separador de milhares 3 3 2" xfId="112" xr:uid="{00000000-0005-0000-0000-000091000000}"/>
    <cellStyle name="Separador de milhares 3 4" xfId="113" xr:uid="{00000000-0005-0000-0000-000092000000}"/>
    <cellStyle name="Separador de milhares 4" xfId="114" xr:uid="{00000000-0005-0000-0000-000093000000}"/>
    <cellStyle name="Separador de milhares 4 2" xfId="115" xr:uid="{00000000-0005-0000-0000-000094000000}"/>
    <cellStyle name="Separador de milhares 4 2 2" xfId="187" xr:uid="{00000000-0005-0000-0000-000095000000}"/>
    <cellStyle name="Separador de milhares 4 3" xfId="116" xr:uid="{00000000-0005-0000-0000-000096000000}"/>
    <cellStyle name="Separador de milhares 5" xfId="117" xr:uid="{00000000-0005-0000-0000-000097000000}"/>
    <cellStyle name="Separador de milhares 5 2" xfId="118" xr:uid="{00000000-0005-0000-0000-000098000000}"/>
    <cellStyle name="Separador de milhares 5 3" xfId="192" xr:uid="{00000000-0005-0000-0000-000099000000}"/>
    <cellStyle name="Separador de milhares 6" xfId="119" xr:uid="{00000000-0005-0000-0000-00009A000000}"/>
    <cellStyle name="Separador de milhares 6 2" xfId="120" xr:uid="{00000000-0005-0000-0000-00009B000000}"/>
    <cellStyle name="Separador de milhares 6 3" xfId="121" xr:uid="{00000000-0005-0000-0000-00009C000000}"/>
    <cellStyle name="Separador de milhares 7" xfId="122" xr:uid="{00000000-0005-0000-0000-00009D000000}"/>
    <cellStyle name="Separador de milhares 7 2" xfId="123" xr:uid="{00000000-0005-0000-0000-00009E000000}"/>
    <cellStyle name="Separador de milhares 8" xfId="124" xr:uid="{00000000-0005-0000-0000-00009F000000}"/>
    <cellStyle name="Separador de milhares 9" xfId="125" xr:uid="{00000000-0005-0000-0000-0000A0000000}"/>
    <cellStyle name="SUMA PARCIAL" xfId="188" xr:uid="{00000000-0005-0000-0000-0000A1000000}"/>
    <cellStyle name="Texto de Aviso" xfId="14" builtinId="11" customBuiltin="1"/>
    <cellStyle name="Texto Explicativo" xfId="16" builtinId="53" customBuiltin="1"/>
    <cellStyle name="Título" xfId="1" builtinId="15" customBuiltin="1"/>
    <cellStyle name="Titulo 1" xfId="126" xr:uid="{00000000-0005-0000-0000-0000A5000000}"/>
    <cellStyle name="Título 1" xfId="2" builtinId="16" customBuiltin="1"/>
    <cellStyle name="Título 1 1" xfId="127" xr:uid="{00000000-0005-0000-0000-0000A7000000}"/>
    <cellStyle name="Titulo 1 2" xfId="128" xr:uid="{00000000-0005-0000-0000-0000A8000000}"/>
    <cellStyle name="Titulo 2" xfId="129" xr:uid="{00000000-0005-0000-0000-0000A9000000}"/>
    <cellStyle name="Título 2" xfId="3" builtinId="17" customBuiltin="1"/>
    <cellStyle name="Titulo 2 2" xfId="130" xr:uid="{00000000-0005-0000-0000-0000AB000000}"/>
    <cellStyle name="Título 3" xfId="4" builtinId="18" customBuiltin="1"/>
    <cellStyle name="Título 4" xfId="5" builtinId="19" customBuiltin="1"/>
    <cellStyle name="Titulo1" xfId="131" xr:uid="{00000000-0005-0000-0000-0000AE000000}"/>
    <cellStyle name="Titulo2" xfId="189" xr:uid="{00000000-0005-0000-0000-0000AF000000}"/>
    <cellStyle name="Total" xfId="17" builtinId="25" customBuiltin="1"/>
    <cellStyle name="un" xfId="132" xr:uid="{00000000-0005-0000-0000-0000B1000000}"/>
    <cellStyle name="Vírgula" xfId="43" builtinId="3"/>
    <cellStyle name="Vírgula 2" xfId="42" xr:uid="{00000000-0005-0000-0000-0000B3000000}"/>
    <cellStyle name="Vírgula 2 2" xfId="133" xr:uid="{00000000-0005-0000-0000-0000B4000000}"/>
    <cellStyle name="Vírgula 2 2 2" xfId="134" xr:uid="{00000000-0005-0000-0000-0000B5000000}"/>
    <cellStyle name="Vírgula 2 3" xfId="135" xr:uid="{00000000-0005-0000-0000-0000B6000000}"/>
    <cellStyle name="Vírgula 2 3 2" xfId="136" xr:uid="{00000000-0005-0000-0000-0000B7000000}"/>
    <cellStyle name="Vírgula 2 4" xfId="137" xr:uid="{00000000-0005-0000-0000-0000B8000000}"/>
    <cellStyle name="Vírgula 2 4 2" xfId="138" xr:uid="{00000000-0005-0000-0000-0000B9000000}"/>
    <cellStyle name="Vírgula 2 5" xfId="139" xr:uid="{00000000-0005-0000-0000-0000BA000000}"/>
    <cellStyle name="Vírgula 3" xfId="45" xr:uid="{00000000-0005-0000-0000-0000BB000000}"/>
    <cellStyle name="Vírgula 4" xfId="140" xr:uid="{00000000-0005-0000-0000-0000BC000000}"/>
    <cellStyle name="Vírgula 4 2" xfId="141" xr:uid="{00000000-0005-0000-0000-0000BD000000}"/>
    <cellStyle name="Vírgula 5" xfId="142" xr:uid="{00000000-0005-0000-0000-0000BE000000}"/>
    <cellStyle name="Vírgula 5 2" xfId="143" xr:uid="{00000000-0005-0000-0000-0000BF000000}"/>
    <cellStyle name="Vírgula 6" xfId="144" xr:uid="{00000000-0005-0000-0000-0000C0000000}"/>
    <cellStyle name="Vírgula 6 2" xfId="145" xr:uid="{00000000-0005-0000-0000-0000C1000000}"/>
    <cellStyle name="Vírgula 7" xfId="146" xr:uid="{00000000-0005-0000-0000-0000C2000000}"/>
    <cellStyle name="Vírgula0" xfId="190" xr:uid="{00000000-0005-0000-0000-0000C3000000}"/>
    <cellStyle name="Währung" xfId="191" xr:uid="{00000000-0005-0000-0000-0000C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001\c\Meus%20documentos\Excel\DVOP\8_97%20-%20S&#227;o%20Vicente\Prod.%20Equip.%20Mec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cgi-bin/webmail.exe/Meus%20documentos/ANAST%C3%81CIO/SERCEL/BR2629906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ney\c\Meus%20documentos\geosolo\1&#170;%20M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ney\c\Meus%20documentos\geosolo\Medi&#231;&#227;o%20n&#186;%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ANDRO\Meus%20documentos\LICITA&#199;&#213;ES\DNIT\CP%20220-2006-MT\Edital\ANEXOS%20-%20BR_364_MT_2006%20CONSERVA&#199;&#195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cgi-bin/webmail.exe/Meus%20documentos/ANAST%C3%81CIO/SERCEL/BR2629908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6\SISTEMA%20(C)\Laptop%20-%20Arquivos\DNIT\PATOs\Rondon&#243;polis\PATO_BR-364_km_000_ao_km_11290_LICITA&#199;&#195;O%20MAIO%20DE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6\SISTEMA%20(C)\WINDOWS\Temporary%20Internet%20Files\Content.IE5\Q9YZIJ83\file:\A:\TERCIO\BR%2520163%2520REST%2520set%25202003\DEISI\Or%25C3%25A7amento%2520Sta%2520Helena%2520Guaran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6\SISTEMA%20(C)\WINDOWS\Temporary%20Internet%20Files\Content.IE5\Q9YZIJ83\file:\A:\TEMP\Or%25C3%25A7amento%2520Sta%2520Helena%2520Guaran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,13"/>
      <sheetName val="1,14"/>
      <sheetName val="1.15"/>
      <sheetName val="1,16"/>
      <sheetName val="1,17"/>
      <sheetName val="aux1"/>
      <sheetName val="1,19"/>
      <sheetName val="1,20"/>
      <sheetName val="1,21"/>
      <sheetName val="1,22"/>
      <sheetName val="1,23"/>
      <sheetName val="1.24"/>
      <sheetName val="1.25"/>
      <sheetName val="1.26"/>
      <sheetName val="1.28"/>
      <sheetName val="1.29"/>
      <sheetName val="3.4"/>
      <sheetName val="D"/>
      <sheetName val="2.1"/>
      <sheetName val="H"/>
      <sheetName val="I"/>
      <sheetName val="J"/>
      <sheetName val="K"/>
      <sheetName val="L"/>
      <sheetName val="M"/>
      <sheetName val="N"/>
      <sheetName val="O"/>
      <sheetName val="aux. 2"/>
      <sheetName val="Q"/>
      <sheetName val="R"/>
      <sheetName val="S"/>
      <sheetName val="T"/>
      <sheetName val="U"/>
      <sheetName val="B"/>
      <sheetName val="G"/>
      <sheetName val="P"/>
      <sheetName val="RESUMO"/>
      <sheetName val="REAJU"/>
    </sheetNames>
    <sheetDataSet>
      <sheetData sheetId="0"/>
      <sheetData sheetId="1"/>
      <sheetData sheetId="2"/>
      <sheetData sheetId="3"/>
      <sheetData sheetId="4"/>
      <sheetData sheetId="5">
        <row r="11">
          <cell r="A11" t="str">
            <v>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MED"/>
      <sheetName val="Relatório-1ª med."/>
      <sheetName val="DRENA"/>
      <sheetName val="ESCAVOCAR"/>
      <sheetName val="TRANSPTERR"/>
      <sheetName val="REG SUBLEITO"/>
      <sheetName val="SUBBASE"/>
      <sheetName val="BASE"/>
      <sheetName val="TRANSPBASE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qui"/>
      <sheetName val="Pato"/>
      <sheetName val="CALCULOS AUXILIARES"/>
      <sheetName val="Q Custo"/>
      <sheetName val="Cronog"/>
      <sheetName val="Transp"/>
      <sheetName val="Memorial"/>
      <sheetName val="Memorial II"/>
      <sheetName val="SERV MAT BET"/>
      <sheetName val="TRANSP FRIO E QUENTE"/>
      <sheetName val="Comp P Unit "/>
      <sheetName val="C MÃO OBRA"/>
      <sheetName val="CUSTO MATERIAL"/>
      <sheetName val="CUSTO EQUIP"/>
      <sheetName val="MOBIL_INST_CANT"/>
      <sheetName val="COMP TRANSP EQUIP"/>
      <sheetName val="Plan1"/>
    </sheetNames>
    <sheetDataSet>
      <sheetData sheetId="0">
        <row r="3">
          <cell r="B3" t="str">
            <v>: BR-364/MT</v>
          </cell>
        </row>
        <row r="4">
          <cell r="I4" t="str">
            <v>SR/DNIT/MT</v>
          </cell>
        </row>
        <row r="5">
          <cell r="B5" t="str">
            <v>: DIV. GO/MT - DIV. MT/RO</v>
          </cell>
        </row>
        <row r="6">
          <cell r="B6" t="str">
            <v>: ENTR. MT-461(A) (Km 112,90) - ENTR. MT-270(B) (Km 215,90)</v>
          </cell>
          <cell r="I6" t="str">
            <v>Lote 02</v>
          </cell>
        </row>
        <row r="7">
          <cell r="A7" t="str">
            <v>EXTENSÃO</v>
          </cell>
          <cell r="B7" t="str">
            <v>: 103,00 Km</v>
          </cell>
        </row>
      </sheetData>
      <sheetData sheetId="1">
        <row r="1">
          <cell r="A1" t="str">
            <v>MT - DNIT - Superintendencia Regional no Estado do Mato Grosso</v>
          </cell>
        </row>
      </sheetData>
      <sheetData sheetId="2">
        <row r="12">
          <cell r="E12">
            <v>2916.8777473920004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"/>
      <sheetName val="Pato "/>
      <sheetName val="Memorial "/>
      <sheetName val="Q Custo"/>
      <sheetName val="Transp"/>
      <sheetName val="Cronog"/>
      <sheetName val="reg_mec_fx_dm_"/>
      <sheetName val="rec_cam_pav_"/>
      <sheetName val="solo_cimento"/>
      <sheetName val="imprimação"/>
      <sheetName val="aquis_ CM_30 impri"/>
      <sheetName val="tr_CM_30 impr"/>
      <sheetName val="pint_lig"/>
      <sheetName val="aquis_ RR_1C pl"/>
      <sheetName val="tr_RR_1C pl"/>
      <sheetName val="capa selan_pedrisco"/>
      <sheetName val="aquis_RR_2C"/>
      <sheetName val="tr_RR_2C"/>
      <sheetName val="rec_rev_frio"/>
      <sheetName val="mbuf"/>
      <sheetName val="aquis_RM_1C"/>
      <sheetName val="tr_RM_1C"/>
      <sheetName val="rec_rev_quente"/>
      <sheetName val="mbuq"/>
      <sheetName val="aquis_CAP_20"/>
      <sheetName val="tr_CAP_20"/>
      <sheetName val="rem_man_rev_bet_"/>
      <sheetName val="rem_mec_cam_gran_pav_"/>
      <sheetName val="rem_man_cam_gran_pav_"/>
      <sheetName val="con_ciclp_"/>
      <sheetName val="con_cim_"/>
      <sheetName val="arg_cim_areia"/>
      <sheetName val="drobragem"/>
      <sheetName val="forma"/>
      <sheetName val="ret_com_bueiro"/>
      <sheetName val="reat_apil_"/>
      <sheetName val="limp_ponte"/>
      <sheetName val="esc_man_1ªcat"/>
      <sheetName val="esc_mec_vala_mat_1ªcat"/>
      <sheetName val="enroc_pd_arrum_"/>
      <sheetName val="enroc_pd_jogada"/>
      <sheetName val="tapa buraco"/>
      <sheetName val="aquis_CM_30 tp"/>
      <sheetName val="tr_CM_30 tp"/>
      <sheetName val="rem_pro_dem_mn_"/>
      <sheetName val="aquis_ CM_30 rmendo"/>
      <sheetName val="tr_CM_30 remendo"/>
      <sheetName val="selagem trinca"/>
      <sheetName val="aquis_RR_1C selagem"/>
      <sheetName val="tr_RR_1C selagem"/>
      <sheetName val="correção"/>
      <sheetName val="aquis_ RR_1C pl (2)"/>
      <sheetName val="tr_RR_1C pl (2)"/>
      <sheetName val="fresagem"/>
      <sheetName val="rec_guad_corpo"/>
      <sheetName val="limp_sarj_meio_fio"/>
      <sheetName val="limp_vala_dren_"/>
      <sheetName val="limp_desc_d_água"/>
      <sheetName val="limp_bueiro"/>
      <sheetName val="assent_ D_1_00m"/>
      <sheetName val="limp_pc_sinal_"/>
      <sheetName val="rec_pc_sinal_"/>
      <sheetName val="rec_def_met_"/>
      <sheetName val="caiação"/>
      <sheetName val="renov_sin_horiz_"/>
      <sheetName val="rec_manual aterro"/>
      <sheetName val="rma"/>
      <sheetName val="rem_manual barr_solo"/>
      <sheetName val="rem_manual barr_rocha"/>
      <sheetName val="roç_man_"/>
      <sheetName val="roç_cap_col_"/>
      <sheetName val="roç_mec_"/>
      <sheetName val="capina man_"/>
      <sheetName val="tr_lc_basc_5m3"/>
      <sheetName val="tr_remendo"/>
      <sheetName val="tr_lc_carroc_4t"/>
      <sheetName val="tr_com_carroc_"/>
      <sheetName val="tr_com_basc_10m³"/>
      <sheetName val="tr_loc_mat_bet"/>
      <sheetName val="micro"/>
      <sheetName val="aquis_pilim_"/>
      <sheetName val="tr_polim_"/>
      <sheetName val="veic_"/>
      <sheetName val="mobilização"/>
      <sheetName val="prancha"/>
      <sheetName val="instalação"/>
      <sheetName val="cerca"/>
      <sheetName val="trans_frio"/>
      <sheetName val="trans_qu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P118"/>
  <sheetViews>
    <sheetView showGridLines="0" tabSelected="1" view="pageBreakPreview" topLeftCell="A115" zoomScaleNormal="100" zoomScaleSheetLayoutView="100" workbookViewId="0">
      <selection activeCell="G50" sqref="G50"/>
    </sheetView>
  </sheetViews>
  <sheetFormatPr defaultColWidth="9.109375" defaultRowHeight="63" customHeight="1"/>
  <cols>
    <col min="1" max="1" width="9.109375" style="55"/>
    <col min="2" max="2" width="8" style="70" customWidth="1"/>
    <col min="3" max="3" width="18.6640625" style="71" customWidth="1"/>
    <col min="4" max="4" width="68.109375" style="72" customWidth="1"/>
    <col min="5" max="5" width="9" style="71" customWidth="1"/>
    <col min="6" max="6" width="13.33203125" style="73" customWidth="1"/>
    <col min="7" max="7" width="14.5546875" style="73" customWidth="1"/>
    <col min="8" max="8" width="13.33203125" style="73" customWidth="1"/>
    <col min="9" max="9" width="9.109375" style="55"/>
    <col min="10" max="10" width="11.109375" style="55" bestFit="1" customWidth="1"/>
    <col min="11" max="16384" width="9.109375" style="55"/>
  </cols>
  <sheetData>
    <row r="1" spans="2:16" s="8" customFormat="1" ht="39" customHeight="1">
      <c r="B1" s="1" t="s">
        <v>228</v>
      </c>
      <c r="C1" s="2"/>
      <c r="D1" s="3" t="s">
        <v>84</v>
      </c>
      <c r="E1" s="4"/>
      <c r="F1" s="5" t="s">
        <v>82</v>
      </c>
      <c r="G1" s="6"/>
      <c r="H1" s="7"/>
    </row>
    <row r="2" spans="2:16" s="8" customFormat="1" ht="42" customHeight="1" thickBot="1">
      <c r="B2" s="9"/>
      <c r="C2" s="10"/>
      <c r="D2" s="11" t="s">
        <v>17</v>
      </c>
      <c r="E2" s="12"/>
      <c r="F2" s="13"/>
      <c r="G2" s="14"/>
      <c r="H2" s="15"/>
    </row>
    <row r="3" spans="2:16" s="8" customFormat="1" ht="42" hidden="1" customHeight="1">
      <c r="B3" s="74"/>
      <c r="C3" s="75"/>
      <c r="D3" s="76"/>
      <c r="E3" s="77"/>
      <c r="F3" s="78"/>
      <c r="G3" s="78"/>
      <c r="H3" s="80">
        <f>1+H4</f>
        <v>1.2450000000000001</v>
      </c>
    </row>
    <row r="4" spans="2:16" s="21" customFormat="1" ht="21" customHeight="1">
      <c r="B4" s="16"/>
      <c r="C4" s="17"/>
      <c r="D4" s="18"/>
      <c r="E4" s="17"/>
      <c r="F4" s="19"/>
      <c r="G4" s="20" t="s">
        <v>271</v>
      </c>
      <c r="H4" s="79">
        <v>0.245</v>
      </c>
    </row>
    <row r="5" spans="2:16" s="23" customFormat="1" ht="46.5" customHeight="1">
      <c r="B5" s="81" t="s">
        <v>30</v>
      </c>
      <c r="C5" s="82" t="s">
        <v>46</v>
      </c>
      <c r="D5" s="83" t="s">
        <v>31</v>
      </c>
      <c r="E5" s="84" t="s">
        <v>0</v>
      </c>
      <c r="F5" s="85" t="s">
        <v>1</v>
      </c>
      <c r="G5" s="22" t="s">
        <v>273</v>
      </c>
      <c r="H5" s="211" t="s">
        <v>274</v>
      </c>
    </row>
    <row r="6" spans="2:16" s="21" customFormat="1" ht="19.5" customHeight="1">
      <c r="B6" s="86"/>
      <c r="C6" s="87"/>
      <c r="D6" s="88"/>
      <c r="E6" s="87"/>
      <c r="F6" s="89"/>
      <c r="G6" s="24"/>
      <c r="H6" s="196"/>
    </row>
    <row r="7" spans="2:16" s="23" customFormat="1" ht="34.5" customHeight="1">
      <c r="B7" s="90" t="s">
        <v>40</v>
      </c>
      <c r="C7" s="91"/>
      <c r="D7" s="92" t="s">
        <v>81</v>
      </c>
      <c r="E7" s="91"/>
      <c r="F7" s="93"/>
      <c r="G7" s="25" t="s">
        <v>2</v>
      </c>
      <c r="H7" s="197"/>
    </row>
    <row r="8" spans="2:16" s="23" customFormat="1" ht="30" customHeight="1">
      <c r="B8" s="94" t="s">
        <v>7</v>
      </c>
      <c r="C8" s="95"/>
      <c r="D8" s="96" t="s">
        <v>231</v>
      </c>
      <c r="E8" s="95"/>
      <c r="F8" s="97"/>
      <c r="G8" s="26"/>
      <c r="H8" s="198"/>
    </row>
    <row r="9" spans="2:16" s="28" customFormat="1" ht="47.25" customHeight="1">
      <c r="B9" s="98" t="s">
        <v>34</v>
      </c>
      <c r="C9" s="99" t="s">
        <v>83</v>
      </c>
      <c r="D9" s="100" t="s">
        <v>50</v>
      </c>
      <c r="E9" s="101" t="s">
        <v>14</v>
      </c>
      <c r="F9" s="102">
        <v>3</v>
      </c>
      <c r="G9" s="27">
        <v>0</v>
      </c>
      <c r="H9" s="199">
        <f>TRUNC(F9*G9*$H$3,2)</f>
        <v>0</v>
      </c>
      <c r="P9" s="29"/>
    </row>
    <row r="10" spans="2:16" s="28" customFormat="1" ht="49.5" customHeight="1">
      <c r="B10" s="103" t="s">
        <v>39</v>
      </c>
      <c r="C10" s="104" t="s">
        <v>229</v>
      </c>
      <c r="D10" s="105" t="s">
        <v>230</v>
      </c>
      <c r="E10" s="101" t="s">
        <v>14</v>
      </c>
      <c r="F10" s="106">
        <v>178.6</v>
      </c>
      <c r="G10" s="30">
        <v>0</v>
      </c>
      <c r="H10" s="199">
        <f>TRUNC(F10*G10*$H$3,2)</f>
        <v>0</v>
      </c>
    </row>
    <row r="11" spans="2:16" s="28" customFormat="1" ht="30" customHeight="1">
      <c r="B11" s="107" t="s">
        <v>8</v>
      </c>
      <c r="C11" s="108"/>
      <c r="D11" s="109" t="s">
        <v>232</v>
      </c>
      <c r="E11" s="110"/>
      <c r="F11" s="111"/>
      <c r="G11" s="31"/>
      <c r="H11" s="200"/>
    </row>
    <row r="12" spans="2:16" s="28" customFormat="1" ht="60.75" customHeight="1">
      <c r="B12" s="103" t="s">
        <v>35</v>
      </c>
      <c r="C12" s="104" t="s">
        <v>52</v>
      </c>
      <c r="D12" s="105" t="s">
        <v>58</v>
      </c>
      <c r="E12" s="112" t="s">
        <v>29</v>
      </c>
      <c r="F12" s="106">
        <v>3</v>
      </c>
      <c r="G12" s="30">
        <v>0</v>
      </c>
      <c r="H12" s="199">
        <f>TRUNC(F12*G12*$H$3,2)</f>
        <v>0</v>
      </c>
    </row>
    <row r="13" spans="2:16" s="28" customFormat="1" ht="30" customHeight="1">
      <c r="B13" s="107" t="s">
        <v>9</v>
      </c>
      <c r="C13" s="108"/>
      <c r="D13" s="109" t="s">
        <v>53</v>
      </c>
      <c r="E13" s="110"/>
      <c r="F13" s="111"/>
      <c r="G13" s="31"/>
      <c r="H13" s="200"/>
    </row>
    <row r="14" spans="2:16" s="28" customFormat="1" ht="40.5" customHeight="1">
      <c r="B14" s="103" t="s">
        <v>36</v>
      </c>
      <c r="C14" s="113" t="s">
        <v>49</v>
      </c>
      <c r="D14" s="114" t="s">
        <v>90</v>
      </c>
      <c r="E14" s="115" t="s">
        <v>3</v>
      </c>
      <c r="F14" s="106">
        <v>1</v>
      </c>
      <c r="G14" s="30">
        <v>0</v>
      </c>
      <c r="H14" s="199">
        <f t="shared" ref="H14:H16" si="0">TRUNC(F14*G14*$H$3,2)</f>
        <v>0</v>
      </c>
    </row>
    <row r="15" spans="2:16" s="28" customFormat="1" ht="33.75" customHeight="1">
      <c r="B15" s="103" t="s">
        <v>47</v>
      </c>
      <c r="C15" s="113" t="s">
        <v>49</v>
      </c>
      <c r="D15" s="114" t="s">
        <v>54</v>
      </c>
      <c r="E15" s="116" t="s">
        <v>29</v>
      </c>
      <c r="F15" s="117">
        <v>3</v>
      </c>
      <c r="G15" s="32">
        <v>0</v>
      </c>
      <c r="H15" s="199">
        <f t="shared" si="0"/>
        <v>0</v>
      </c>
    </row>
    <row r="16" spans="2:16" s="28" customFormat="1" ht="38.25" customHeight="1">
      <c r="B16" s="103" t="s">
        <v>48</v>
      </c>
      <c r="C16" s="118" t="s">
        <v>233</v>
      </c>
      <c r="D16" s="119" t="s">
        <v>234</v>
      </c>
      <c r="E16" s="118" t="s">
        <v>51</v>
      </c>
      <c r="F16" s="120">
        <v>405</v>
      </c>
      <c r="G16" s="33">
        <v>0</v>
      </c>
      <c r="H16" s="199">
        <f t="shared" si="0"/>
        <v>0</v>
      </c>
    </row>
    <row r="17" spans="2:10" s="29" customFormat="1" ht="32.25" customHeight="1">
      <c r="B17" s="90"/>
      <c r="C17" s="121"/>
      <c r="D17" s="122" t="s">
        <v>13</v>
      </c>
      <c r="E17" s="121" t="s">
        <v>4</v>
      </c>
      <c r="F17" s="123"/>
      <c r="G17" s="34"/>
      <c r="H17" s="201">
        <f>SUM(H8:H16)</f>
        <v>0</v>
      </c>
    </row>
    <row r="18" spans="2:10" s="21" customFormat="1" ht="19.5" customHeight="1">
      <c r="B18" s="124"/>
      <c r="C18" s="125"/>
      <c r="D18" s="126"/>
      <c r="E18" s="125"/>
      <c r="F18" s="127"/>
      <c r="G18" s="35"/>
      <c r="H18" s="202"/>
    </row>
    <row r="19" spans="2:10" s="29" customFormat="1" ht="34.5" customHeight="1">
      <c r="B19" s="90" t="s">
        <v>41</v>
      </c>
      <c r="C19" s="121"/>
      <c r="D19" s="92" t="s">
        <v>85</v>
      </c>
      <c r="E19" s="121" t="s">
        <v>4</v>
      </c>
      <c r="F19" s="123"/>
      <c r="G19" s="34" t="s">
        <v>2</v>
      </c>
      <c r="H19" s="201"/>
    </row>
    <row r="20" spans="2:10" s="28" customFormat="1" ht="41.25" customHeight="1">
      <c r="B20" s="98" t="s">
        <v>18</v>
      </c>
      <c r="C20" s="99" t="s">
        <v>87</v>
      </c>
      <c r="D20" s="128" t="s">
        <v>86</v>
      </c>
      <c r="E20" s="101" t="s">
        <v>5</v>
      </c>
      <c r="F20" s="102">
        <v>7.4</v>
      </c>
      <c r="G20" s="27">
        <v>0</v>
      </c>
      <c r="H20" s="199">
        <f t="shared" ref="H20:H27" si="1">TRUNC(F20*G20*$H$3,2)</f>
        <v>0</v>
      </c>
    </row>
    <row r="21" spans="2:10" s="28" customFormat="1" ht="41.25" customHeight="1">
      <c r="B21" s="98" t="s">
        <v>19</v>
      </c>
      <c r="C21" s="104" t="s">
        <v>89</v>
      </c>
      <c r="D21" s="129" t="s">
        <v>88</v>
      </c>
      <c r="E21" s="115" t="s">
        <v>14</v>
      </c>
      <c r="F21" s="106">
        <v>11.45</v>
      </c>
      <c r="G21" s="30">
        <v>0</v>
      </c>
      <c r="H21" s="199">
        <f t="shared" si="1"/>
        <v>0</v>
      </c>
    </row>
    <row r="22" spans="2:10" s="28" customFormat="1" ht="33.75" customHeight="1">
      <c r="B22" s="98" t="s">
        <v>20</v>
      </c>
      <c r="C22" s="104" t="s">
        <v>93</v>
      </c>
      <c r="D22" s="130" t="s">
        <v>91</v>
      </c>
      <c r="E22" s="115" t="s">
        <v>66</v>
      </c>
      <c r="F22" s="106">
        <v>2</v>
      </c>
      <c r="G22" s="30">
        <v>0</v>
      </c>
      <c r="H22" s="199">
        <f t="shared" si="1"/>
        <v>0</v>
      </c>
      <c r="J22" s="36"/>
    </row>
    <row r="23" spans="2:10" s="28" customFormat="1" ht="41.25" customHeight="1">
      <c r="B23" s="98" t="s">
        <v>21</v>
      </c>
      <c r="C23" s="104" t="s">
        <v>94</v>
      </c>
      <c r="D23" s="130" t="s">
        <v>92</v>
      </c>
      <c r="E23" s="115" t="s">
        <v>66</v>
      </c>
      <c r="F23" s="106">
        <v>2</v>
      </c>
      <c r="G23" s="30">
        <v>0</v>
      </c>
      <c r="H23" s="199">
        <f t="shared" si="1"/>
        <v>0</v>
      </c>
      <c r="J23" s="36"/>
    </row>
    <row r="24" spans="2:10" s="28" customFormat="1" ht="41.25" customHeight="1">
      <c r="B24" s="98" t="s">
        <v>22</v>
      </c>
      <c r="C24" s="104" t="s">
        <v>95</v>
      </c>
      <c r="D24" s="129" t="s">
        <v>96</v>
      </c>
      <c r="E24" s="115" t="s">
        <v>14</v>
      </c>
      <c r="F24" s="106">
        <v>29.5</v>
      </c>
      <c r="G24" s="30">
        <v>0</v>
      </c>
      <c r="H24" s="199">
        <f t="shared" si="1"/>
        <v>0</v>
      </c>
      <c r="J24" s="36"/>
    </row>
    <row r="25" spans="2:10" s="28" customFormat="1" ht="41.25" customHeight="1">
      <c r="B25" s="98" t="s">
        <v>59</v>
      </c>
      <c r="C25" s="104" t="s">
        <v>98</v>
      </c>
      <c r="D25" s="129" t="s">
        <v>97</v>
      </c>
      <c r="E25" s="115" t="s">
        <v>14</v>
      </c>
      <c r="F25" s="106">
        <v>127.75</v>
      </c>
      <c r="G25" s="30">
        <v>0</v>
      </c>
      <c r="H25" s="199">
        <f t="shared" si="1"/>
        <v>0</v>
      </c>
      <c r="J25" s="36"/>
    </row>
    <row r="26" spans="2:10" s="28" customFormat="1" ht="39.75" customHeight="1">
      <c r="B26" s="98" t="s">
        <v>60</v>
      </c>
      <c r="C26" s="104" t="s">
        <v>100</v>
      </c>
      <c r="D26" s="129" t="s">
        <v>99</v>
      </c>
      <c r="E26" s="115" t="s">
        <v>14</v>
      </c>
      <c r="F26" s="106">
        <v>169</v>
      </c>
      <c r="G26" s="30">
        <v>0</v>
      </c>
      <c r="H26" s="199">
        <f t="shared" si="1"/>
        <v>0</v>
      </c>
      <c r="J26" s="36"/>
    </row>
    <row r="27" spans="2:10" s="28" customFormat="1" ht="41.25" customHeight="1">
      <c r="B27" s="131" t="s">
        <v>61</v>
      </c>
      <c r="C27" s="132" t="s">
        <v>102</v>
      </c>
      <c r="D27" s="133" t="s">
        <v>101</v>
      </c>
      <c r="E27" s="116" t="s">
        <v>14</v>
      </c>
      <c r="F27" s="117">
        <v>169</v>
      </c>
      <c r="G27" s="32">
        <v>0</v>
      </c>
      <c r="H27" s="199">
        <f t="shared" si="1"/>
        <v>0</v>
      </c>
      <c r="J27" s="36"/>
    </row>
    <row r="28" spans="2:10" s="29" customFormat="1" ht="32.25" customHeight="1">
      <c r="B28" s="90"/>
      <c r="C28" s="121"/>
      <c r="D28" s="122" t="s">
        <v>15</v>
      </c>
      <c r="E28" s="121" t="s">
        <v>4</v>
      </c>
      <c r="F28" s="123"/>
      <c r="G28" s="34"/>
      <c r="H28" s="201">
        <f>SUM(H20:H27)</f>
        <v>0</v>
      </c>
    </row>
    <row r="29" spans="2:10" s="21" customFormat="1" ht="19.5" customHeight="1">
      <c r="B29" s="124"/>
      <c r="C29" s="125"/>
      <c r="D29" s="126"/>
      <c r="E29" s="125"/>
      <c r="F29" s="127"/>
      <c r="G29" s="35"/>
      <c r="H29" s="202"/>
      <c r="J29" s="37"/>
    </row>
    <row r="30" spans="2:10" s="29" customFormat="1" ht="34.5" customHeight="1">
      <c r="B30" s="90" t="s">
        <v>42</v>
      </c>
      <c r="C30" s="121"/>
      <c r="D30" s="92" t="s">
        <v>103</v>
      </c>
      <c r="E30" s="121" t="s">
        <v>4</v>
      </c>
      <c r="F30" s="123"/>
      <c r="G30" s="34" t="s">
        <v>2</v>
      </c>
      <c r="H30" s="201"/>
      <c r="J30" s="38"/>
    </row>
    <row r="31" spans="2:10" s="28" customFormat="1" ht="83.25" customHeight="1">
      <c r="B31" s="98" t="s">
        <v>10</v>
      </c>
      <c r="C31" s="99" t="s">
        <v>105</v>
      </c>
      <c r="D31" s="128" t="s">
        <v>235</v>
      </c>
      <c r="E31" s="101" t="s">
        <v>104</v>
      </c>
      <c r="F31" s="102">
        <v>42</v>
      </c>
      <c r="G31" s="27">
        <v>0</v>
      </c>
      <c r="H31" s="199">
        <f t="shared" ref="H31:H58" si="2">TRUNC(F31*G31*$H$3,2)</f>
        <v>0</v>
      </c>
    </row>
    <row r="32" spans="2:10" s="28" customFormat="1" ht="59.25" customHeight="1">
      <c r="B32" s="98" t="s">
        <v>23</v>
      </c>
      <c r="C32" s="99" t="s">
        <v>237</v>
      </c>
      <c r="D32" s="128" t="s">
        <v>238</v>
      </c>
      <c r="E32" s="101" t="s">
        <v>104</v>
      </c>
      <c r="F32" s="102">
        <v>3</v>
      </c>
      <c r="G32" s="27">
        <v>0</v>
      </c>
      <c r="H32" s="199">
        <f t="shared" si="2"/>
        <v>0</v>
      </c>
    </row>
    <row r="33" spans="2:10" s="28" customFormat="1" ht="46.5" customHeight="1">
      <c r="B33" s="98" t="s">
        <v>24</v>
      </c>
      <c r="C33" s="99" t="s">
        <v>240</v>
      </c>
      <c r="D33" s="128" t="s">
        <v>241</v>
      </c>
      <c r="E33" s="101" t="s">
        <v>104</v>
      </c>
      <c r="F33" s="102">
        <v>7</v>
      </c>
      <c r="G33" s="27">
        <v>0</v>
      </c>
      <c r="H33" s="199">
        <f t="shared" si="2"/>
        <v>0</v>
      </c>
    </row>
    <row r="34" spans="2:10" s="28" customFormat="1" ht="50.25" customHeight="1">
      <c r="B34" s="98" t="s">
        <v>62</v>
      </c>
      <c r="C34" s="104" t="s">
        <v>80</v>
      </c>
      <c r="D34" s="129" t="s">
        <v>242</v>
      </c>
      <c r="E34" s="101" t="s">
        <v>66</v>
      </c>
      <c r="F34" s="102">
        <v>10</v>
      </c>
      <c r="G34" s="30">
        <v>0</v>
      </c>
      <c r="H34" s="199">
        <f t="shared" si="2"/>
        <v>0</v>
      </c>
      <c r="J34" s="39"/>
    </row>
    <row r="35" spans="2:10" s="28" customFormat="1" ht="51" customHeight="1">
      <c r="B35" s="98" t="s">
        <v>63</v>
      </c>
      <c r="C35" s="104" t="s">
        <v>218</v>
      </c>
      <c r="D35" s="129" t="s">
        <v>217</v>
      </c>
      <c r="E35" s="101" t="s">
        <v>66</v>
      </c>
      <c r="F35" s="102">
        <v>22</v>
      </c>
      <c r="G35" s="30">
        <v>0</v>
      </c>
      <c r="H35" s="199">
        <f t="shared" si="2"/>
        <v>0</v>
      </c>
      <c r="J35" s="39"/>
    </row>
    <row r="36" spans="2:10" s="28" customFormat="1" ht="66.75" customHeight="1">
      <c r="B36" s="98" t="s">
        <v>64</v>
      </c>
      <c r="C36" s="104" t="s">
        <v>80</v>
      </c>
      <c r="D36" s="129" t="s">
        <v>243</v>
      </c>
      <c r="E36" s="101" t="s">
        <v>66</v>
      </c>
      <c r="F36" s="102">
        <v>12</v>
      </c>
      <c r="G36" s="30">
        <v>0</v>
      </c>
      <c r="H36" s="199">
        <f t="shared" si="2"/>
        <v>0</v>
      </c>
      <c r="J36" s="39"/>
    </row>
    <row r="37" spans="2:10" s="28" customFormat="1" ht="47.25" customHeight="1">
      <c r="B37" s="98" t="s">
        <v>65</v>
      </c>
      <c r="C37" s="104" t="s">
        <v>106</v>
      </c>
      <c r="D37" s="134" t="s">
        <v>107</v>
      </c>
      <c r="E37" s="115" t="s">
        <v>104</v>
      </c>
      <c r="F37" s="106">
        <v>7</v>
      </c>
      <c r="G37" s="30">
        <v>0</v>
      </c>
      <c r="H37" s="199">
        <f t="shared" si="2"/>
        <v>0</v>
      </c>
      <c r="J37" s="36"/>
    </row>
    <row r="38" spans="2:10" s="28" customFormat="1" ht="48" customHeight="1">
      <c r="B38" s="98" t="s">
        <v>67</v>
      </c>
      <c r="C38" s="104" t="s">
        <v>109</v>
      </c>
      <c r="D38" s="129" t="s">
        <v>108</v>
      </c>
      <c r="E38" s="115" t="s">
        <v>66</v>
      </c>
      <c r="F38" s="106">
        <v>2</v>
      </c>
      <c r="G38" s="30">
        <v>0</v>
      </c>
      <c r="H38" s="199">
        <f t="shared" si="2"/>
        <v>0</v>
      </c>
      <c r="J38" s="36"/>
    </row>
    <row r="39" spans="2:10" s="28" customFormat="1" ht="42.75" customHeight="1">
      <c r="B39" s="98" t="s">
        <v>68</v>
      </c>
      <c r="C39" s="104" t="s">
        <v>111</v>
      </c>
      <c r="D39" s="129" t="s">
        <v>110</v>
      </c>
      <c r="E39" s="115" t="s">
        <v>66</v>
      </c>
      <c r="F39" s="106">
        <v>1</v>
      </c>
      <c r="G39" s="30">
        <v>0</v>
      </c>
      <c r="H39" s="199">
        <f t="shared" si="2"/>
        <v>0</v>
      </c>
      <c r="J39" s="36"/>
    </row>
    <row r="40" spans="2:10" s="28" customFormat="1" ht="42.75" customHeight="1">
      <c r="B40" s="98" t="s">
        <v>119</v>
      </c>
      <c r="C40" s="104" t="s">
        <v>113</v>
      </c>
      <c r="D40" s="129" t="s">
        <v>112</v>
      </c>
      <c r="E40" s="115" t="s">
        <v>66</v>
      </c>
      <c r="F40" s="106">
        <v>2</v>
      </c>
      <c r="G40" s="30">
        <v>0</v>
      </c>
      <c r="H40" s="199">
        <f t="shared" si="2"/>
        <v>0</v>
      </c>
      <c r="J40" s="36"/>
    </row>
    <row r="41" spans="2:10" s="28" customFormat="1" ht="42.75" customHeight="1">
      <c r="B41" s="98" t="s">
        <v>120</v>
      </c>
      <c r="C41" s="104" t="s">
        <v>115</v>
      </c>
      <c r="D41" s="129" t="s">
        <v>114</v>
      </c>
      <c r="E41" s="115" t="s">
        <v>66</v>
      </c>
      <c r="F41" s="106">
        <v>2</v>
      </c>
      <c r="G41" s="30">
        <v>0</v>
      </c>
      <c r="H41" s="199">
        <f t="shared" si="2"/>
        <v>0</v>
      </c>
      <c r="J41" s="36"/>
    </row>
    <row r="42" spans="2:10" s="28" customFormat="1" ht="42.75" customHeight="1">
      <c r="B42" s="98" t="s">
        <v>122</v>
      </c>
      <c r="C42" s="104" t="s">
        <v>117</v>
      </c>
      <c r="D42" s="129" t="s">
        <v>116</v>
      </c>
      <c r="E42" s="115" t="s">
        <v>66</v>
      </c>
      <c r="F42" s="106">
        <v>2</v>
      </c>
      <c r="G42" s="30">
        <v>0</v>
      </c>
      <c r="H42" s="199">
        <f t="shared" si="2"/>
        <v>0</v>
      </c>
      <c r="J42" s="36"/>
    </row>
    <row r="43" spans="2:10" s="28" customFormat="1" ht="42.75" customHeight="1">
      <c r="B43" s="98" t="s">
        <v>123</v>
      </c>
      <c r="C43" s="104" t="s">
        <v>121</v>
      </c>
      <c r="D43" s="129" t="s">
        <v>118</v>
      </c>
      <c r="E43" s="115" t="s">
        <v>66</v>
      </c>
      <c r="F43" s="106">
        <v>2</v>
      </c>
      <c r="G43" s="30">
        <v>0</v>
      </c>
      <c r="H43" s="199">
        <f t="shared" si="2"/>
        <v>0</v>
      </c>
      <c r="J43" s="36"/>
    </row>
    <row r="44" spans="2:10" s="28" customFormat="1" ht="42.75" customHeight="1">
      <c r="B44" s="98" t="s">
        <v>124</v>
      </c>
      <c r="C44" s="104" t="s">
        <v>135</v>
      </c>
      <c r="D44" s="129" t="s">
        <v>134</v>
      </c>
      <c r="E44" s="115" t="s">
        <v>66</v>
      </c>
      <c r="F44" s="106">
        <v>2</v>
      </c>
      <c r="G44" s="40">
        <v>0</v>
      </c>
      <c r="H44" s="199">
        <f t="shared" si="2"/>
        <v>0</v>
      </c>
      <c r="J44" s="36"/>
    </row>
    <row r="45" spans="2:10" s="28" customFormat="1" ht="36" customHeight="1">
      <c r="B45" s="98" t="s">
        <v>130</v>
      </c>
      <c r="C45" s="104" t="s">
        <v>245</v>
      </c>
      <c r="D45" s="129" t="s">
        <v>246</v>
      </c>
      <c r="E45" s="115" t="s">
        <v>66</v>
      </c>
      <c r="F45" s="106">
        <v>1</v>
      </c>
      <c r="G45" s="30">
        <v>0</v>
      </c>
      <c r="H45" s="199">
        <f t="shared" si="2"/>
        <v>0</v>
      </c>
      <c r="J45" s="36"/>
    </row>
    <row r="46" spans="2:10" s="28" customFormat="1" ht="42.75" customHeight="1">
      <c r="B46" s="98" t="s">
        <v>131</v>
      </c>
      <c r="C46" s="104" t="s">
        <v>126</v>
      </c>
      <c r="D46" s="129" t="s">
        <v>125</v>
      </c>
      <c r="E46" s="115" t="s">
        <v>66</v>
      </c>
      <c r="F46" s="106">
        <v>2</v>
      </c>
      <c r="G46" s="30">
        <v>0</v>
      </c>
      <c r="H46" s="199">
        <f t="shared" si="2"/>
        <v>0</v>
      </c>
      <c r="J46" s="36"/>
    </row>
    <row r="47" spans="2:10" s="28" customFormat="1" ht="42.75" customHeight="1">
      <c r="B47" s="98" t="s">
        <v>132</v>
      </c>
      <c r="C47" s="104" t="s">
        <v>128</v>
      </c>
      <c r="D47" s="129" t="s">
        <v>127</v>
      </c>
      <c r="E47" s="115" t="s">
        <v>66</v>
      </c>
      <c r="F47" s="106">
        <v>8</v>
      </c>
      <c r="G47" s="30">
        <v>0</v>
      </c>
      <c r="H47" s="199">
        <f t="shared" si="2"/>
        <v>0</v>
      </c>
      <c r="J47" s="36"/>
    </row>
    <row r="48" spans="2:10" s="28" customFormat="1" ht="42.75" customHeight="1">
      <c r="B48" s="98" t="s">
        <v>133</v>
      </c>
      <c r="C48" s="104" t="s">
        <v>136</v>
      </c>
      <c r="D48" s="129" t="s">
        <v>129</v>
      </c>
      <c r="E48" s="115" t="s">
        <v>66</v>
      </c>
      <c r="F48" s="106">
        <v>4</v>
      </c>
      <c r="G48" s="30">
        <v>0</v>
      </c>
      <c r="H48" s="199">
        <f t="shared" si="2"/>
        <v>0</v>
      </c>
      <c r="J48" s="36"/>
    </row>
    <row r="49" spans="2:13" s="28" customFormat="1" ht="42.75" customHeight="1">
      <c r="B49" s="98" t="s">
        <v>141</v>
      </c>
      <c r="C49" s="104" t="s">
        <v>138</v>
      </c>
      <c r="D49" s="129" t="s">
        <v>137</v>
      </c>
      <c r="E49" s="115" t="s">
        <v>66</v>
      </c>
      <c r="F49" s="106">
        <v>1</v>
      </c>
      <c r="G49" s="30">
        <v>0</v>
      </c>
      <c r="H49" s="199">
        <f t="shared" si="2"/>
        <v>0</v>
      </c>
      <c r="J49" s="36"/>
    </row>
    <row r="50" spans="2:13" s="28" customFormat="1" ht="42.75" customHeight="1">
      <c r="B50" s="98" t="s">
        <v>142</v>
      </c>
      <c r="C50" s="104" t="s">
        <v>139</v>
      </c>
      <c r="D50" s="129" t="s">
        <v>140</v>
      </c>
      <c r="E50" s="115" t="s">
        <v>66</v>
      </c>
      <c r="F50" s="106">
        <v>2</v>
      </c>
      <c r="G50" s="30">
        <v>0</v>
      </c>
      <c r="H50" s="199">
        <f t="shared" si="2"/>
        <v>0</v>
      </c>
      <c r="J50" s="36"/>
    </row>
    <row r="51" spans="2:13" s="28" customFormat="1" ht="42.75" customHeight="1">
      <c r="B51" s="98" t="s">
        <v>143</v>
      </c>
      <c r="C51" s="104" t="s">
        <v>223</v>
      </c>
      <c r="D51" s="129" t="s">
        <v>224</v>
      </c>
      <c r="E51" s="115" t="s">
        <v>66</v>
      </c>
      <c r="F51" s="106">
        <v>10</v>
      </c>
      <c r="G51" s="30">
        <v>0</v>
      </c>
      <c r="H51" s="199">
        <f t="shared" si="2"/>
        <v>0</v>
      </c>
      <c r="J51" s="36"/>
    </row>
    <row r="52" spans="2:13" s="28" customFormat="1" ht="42.75" customHeight="1">
      <c r="B52" s="98" t="s">
        <v>208</v>
      </c>
      <c r="C52" s="104" t="s">
        <v>221</v>
      </c>
      <c r="D52" s="129" t="s">
        <v>145</v>
      </c>
      <c r="E52" s="115" t="s">
        <v>6</v>
      </c>
      <c r="F52" s="106">
        <v>49.1</v>
      </c>
      <c r="G52" s="30">
        <v>0</v>
      </c>
      <c r="H52" s="199">
        <f t="shared" si="2"/>
        <v>0</v>
      </c>
      <c r="J52" s="36"/>
    </row>
    <row r="53" spans="2:13" s="28" customFormat="1" ht="42.75" customHeight="1">
      <c r="B53" s="98" t="s">
        <v>209</v>
      </c>
      <c r="C53" s="104" t="s">
        <v>222</v>
      </c>
      <c r="D53" s="135" t="s">
        <v>144</v>
      </c>
      <c r="E53" s="115" t="s">
        <v>6</v>
      </c>
      <c r="F53" s="106">
        <v>48.54</v>
      </c>
      <c r="G53" s="30">
        <v>0</v>
      </c>
      <c r="H53" s="199">
        <f t="shared" si="2"/>
        <v>0</v>
      </c>
      <c r="J53" s="36"/>
    </row>
    <row r="54" spans="2:13" s="28" customFormat="1" ht="42.75" customHeight="1">
      <c r="B54" s="98" t="s">
        <v>210</v>
      </c>
      <c r="C54" s="104" t="s">
        <v>225</v>
      </c>
      <c r="D54" s="129" t="s">
        <v>146</v>
      </c>
      <c r="E54" s="115" t="s">
        <v>6</v>
      </c>
      <c r="F54" s="106">
        <v>56.86</v>
      </c>
      <c r="G54" s="30">
        <v>0</v>
      </c>
      <c r="H54" s="199">
        <f t="shared" si="2"/>
        <v>0</v>
      </c>
      <c r="J54" s="36"/>
    </row>
    <row r="55" spans="2:13" s="28" customFormat="1" ht="42.75" customHeight="1">
      <c r="B55" s="98" t="s">
        <v>216</v>
      </c>
      <c r="C55" s="104" t="s">
        <v>226</v>
      </c>
      <c r="D55" s="129" t="s">
        <v>147</v>
      </c>
      <c r="E55" s="115" t="s">
        <v>66</v>
      </c>
      <c r="F55" s="106">
        <v>12</v>
      </c>
      <c r="G55" s="30">
        <v>0</v>
      </c>
      <c r="H55" s="199">
        <f t="shared" si="2"/>
        <v>0</v>
      </c>
      <c r="J55" s="36"/>
    </row>
    <row r="56" spans="2:13" s="28" customFormat="1" ht="42.75" customHeight="1">
      <c r="B56" s="98" t="s">
        <v>236</v>
      </c>
      <c r="C56" s="104" t="s">
        <v>212</v>
      </c>
      <c r="D56" s="129" t="s">
        <v>211</v>
      </c>
      <c r="E56" s="115" t="s">
        <v>66</v>
      </c>
      <c r="F56" s="106">
        <v>1</v>
      </c>
      <c r="G56" s="30">
        <v>0</v>
      </c>
      <c r="H56" s="199">
        <f t="shared" si="2"/>
        <v>0</v>
      </c>
      <c r="J56" s="36"/>
    </row>
    <row r="57" spans="2:13" s="28" customFormat="1" ht="42.75" customHeight="1">
      <c r="B57" s="98" t="s">
        <v>239</v>
      </c>
      <c r="C57" s="104" t="s">
        <v>213</v>
      </c>
      <c r="D57" s="129" t="s">
        <v>214</v>
      </c>
      <c r="E57" s="115" t="s">
        <v>66</v>
      </c>
      <c r="F57" s="106">
        <v>1</v>
      </c>
      <c r="G57" s="30">
        <v>0</v>
      </c>
      <c r="H57" s="199">
        <f t="shared" si="2"/>
        <v>0</v>
      </c>
      <c r="J57" s="36"/>
    </row>
    <row r="58" spans="2:13" s="28" customFormat="1" ht="42.75" customHeight="1">
      <c r="B58" s="98" t="s">
        <v>244</v>
      </c>
      <c r="C58" s="136" t="s">
        <v>182</v>
      </c>
      <c r="D58" s="137" t="s">
        <v>215</v>
      </c>
      <c r="E58" s="138" t="s">
        <v>66</v>
      </c>
      <c r="F58" s="139">
        <v>1</v>
      </c>
      <c r="G58" s="41">
        <v>0</v>
      </c>
      <c r="H58" s="199">
        <f t="shared" si="2"/>
        <v>0</v>
      </c>
      <c r="J58" s="36"/>
    </row>
    <row r="59" spans="2:13" s="29" customFormat="1" ht="32.25" customHeight="1">
      <c r="B59" s="90"/>
      <c r="C59" s="121"/>
      <c r="D59" s="122" t="s">
        <v>16</v>
      </c>
      <c r="E59" s="121"/>
      <c r="F59" s="123"/>
      <c r="G59" s="34"/>
      <c r="H59" s="201">
        <f>SUM(H31:H58)</f>
        <v>0</v>
      </c>
    </row>
    <row r="60" spans="2:13" s="21" customFormat="1" ht="16.5" customHeight="1">
      <c r="B60" s="124"/>
      <c r="C60" s="125"/>
      <c r="D60" s="126"/>
      <c r="E60" s="125"/>
      <c r="F60" s="127"/>
      <c r="G60" s="35"/>
      <c r="H60" s="202"/>
    </row>
    <row r="61" spans="2:13" s="29" customFormat="1" ht="34.5" customHeight="1">
      <c r="B61" s="90" t="s">
        <v>43</v>
      </c>
      <c r="C61" s="121"/>
      <c r="D61" s="92" t="s">
        <v>154</v>
      </c>
      <c r="E61" s="121" t="s">
        <v>4</v>
      </c>
      <c r="F61" s="123"/>
      <c r="G61" s="34" t="s">
        <v>2</v>
      </c>
      <c r="H61" s="201"/>
    </row>
    <row r="62" spans="2:13" s="28" customFormat="1" ht="63.75" customHeight="1">
      <c r="B62" s="98" t="s">
        <v>11</v>
      </c>
      <c r="C62" s="99" t="s">
        <v>149</v>
      </c>
      <c r="D62" s="128" t="s">
        <v>148</v>
      </c>
      <c r="E62" s="101" t="s">
        <v>14</v>
      </c>
      <c r="F62" s="102">
        <v>84</v>
      </c>
      <c r="G62" s="27">
        <v>0</v>
      </c>
      <c r="H62" s="199">
        <f t="shared" ref="H62:H66" si="3">TRUNC(F62*G62*$H$3,2)</f>
        <v>0</v>
      </c>
    </row>
    <row r="63" spans="2:13" s="28" customFormat="1" ht="53.25" customHeight="1">
      <c r="B63" s="98" t="s">
        <v>12</v>
      </c>
      <c r="C63" s="104" t="s">
        <v>151</v>
      </c>
      <c r="D63" s="129" t="s">
        <v>150</v>
      </c>
      <c r="E63" s="101" t="s">
        <v>14</v>
      </c>
      <c r="F63" s="102">
        <f>F62*2</f>
        <v>168</v>
      </c>
      <c r="G63" s="27">
        <v>0</v>
      </c>
      <c r="H63" s="199">
        <f t="shared" si="3"/>
        <v>0</v>
      </c>
      <c r="M63" s="42"/>
    </row>
    <row r="64" spans="2:13" s="28" customFormat="1" ht="49.5" customHeight="1">
      <c r="B64" s="98" t="s">
        <v>25</v>
      </c>
      <c r="C64" s="104" t="s">
        <v>153</v>
      </c>
      <c r="D64" s="129" t="s">
        <v>152</v>
      </c>
      <c r="E64" s="101" t="s">
        <v>14</v>
      </c>
      <c r="F64" s="102">
        <f>F63</f>
        <v>168</v>
      </c>
      <c r="G64" s="30">
        <v>0</v>
      </c>
      <c r="H64" s="199">
        <f t="shared" si="3"/>
        <v>0</v>
      </c>
    </row>
    <row r="65" spans="2:8" s="28" customFormat="1" ht="42" customHeight="1">
      <c r="B65" s="98" t="s">
        <v>26</v>
      </c>
      <c r="C65" s="132" t="s">
        <v>252</v>
      </c>
      <c r="D65" s="133" t="s">
        <v>249</v>
      </c>
      <c r="E65" s="138" t="s">
        <v>14</v>
      </c>
      <c r="F65" s="139">
        <v>43.05</v>
      </c>
      <c r="G65" s="32">
        <v>0</v>
      </c>
      <c r="H65" s="199">
        <f t="shared" si="3"/>
        <v>0</v>
      </c>
    </row>
    <row r="66" spans="2:8" s="28" customFormat="1" ht="48.75" customHeight="1">
      <c r="B66" s="98" t="s">
        <v>248</v>
      </c>
      <c r="C66" s="132" t="s">
        <v>155</v>
      </c>
      <c r="D66" s="133" t="s">
        <v>247</v>
      </c>
      <c r="E66" s="116" t="s">
        <v>14</v>
      </c>
      <c r="F66" s="117">
        <v>85.4</v>
      </c>
      <c r="G66" s="32">
        <v>0</v>
      </c>
      <c r="H66" s="199">
        <f t="shared" si="3"/>
        <v>0</v>
      </c>
    </row>
    <row r="67" spans="2:8" s="29" customFormat="1" ht="30.75" customHeight="1">
      <c r="B67" s="90"/>
      <c r="C67" s="121"/>
      <c r="D67" s="122" t="s">
        <v>32</v>
      </c>
      <c r="E67" s="121" t="s">
        <v>4</v>
      </c>
      <c r="F67" s="123"/>
      <c r="G67" s="34"/>
      <c r="H67" s="201">
        <f>SUM(H62:H66)</f>
        <v>0</v>
      </c>
    </row>
    <row r="68" spans="2:8" s="21" customFormat="1" ht="16.5" customHeight="1">
      <c r="B68" s="140"/>
      <c r="C68" s="141"/>
      <c r="D68" s="142"/>
      <c r="E68" s="141"/>
      <c r="F68" s="143"/>
      <c r="G68" s="20"/>
      <c r="H68" s="203"/>
    </row>
    <row r="69" spans="2:8" s="29" customFormat="1" ht="34.5" customHeight="1">
      <c r="B69" s="81" t="s">
        <v>44</v>
      </c>
      <c r="C69" s="82"/>
      <c r="D69" s="83" t="s">
        <v>156</v>
      </c>
      <c r="E69" s="144" t="s">
        <v>4</v>
      </c>
      <c r="F69" s="145"/>
      <c r="G69" s="43" t="s">
        <v>2</v>
      </c>
      <c r="H69" s="204"/>
    </row>
    <row r="70" spans="2:8" s="28" customFormat="1" ht="62.25" customHeight="1">
      <c r="B70" s="103" t="s">
        <v>27</v>
      </c>
      <c r="C70" s="99" t="s">
        <v>157</v>
      </c>
      <c r="D70" s="146" t="s">
        <v>250</v>
      </c>
      <c r="E70" s="115" t="s">
        <v>14</v>
      </c>
      <c r="F70" s="102">
        <v>1.7250000000000001</v>
      </c>
      <c r="G70" s="27">
        <v>0</v>
      </c>
      <c r="H70" s="199">
        <f t="shared" ref="H70:H77" si="4">TRUNC(F70*G70*$H$3,2)</f>
        <v>0</v>
      </c>
    </row>
    <row r="71" spans="2:8" s="28" customFormat="1" ht="62.25" customHeight="1">
      <c r="B71" s="103" t="s">
        <v>69</v>
      </c>
      <c r="C71" s="99" t="s">
        <v>253</v>
      </c>
      <c r="D71" s="147" t="s">
        <v>251</v>
      </c>
      <c r="E71" s="115" t="s">
        <v>66</v>
      </c>
      <c r="F71" s="102">
        <v>2</v>
      </c>
      <c r="G71" s="30">
        <v>0</v>
      </c>
      <c r="H71" s="199">
        <f t="shared" si="4"/>
        <v>0</v>
      </c>
    </row>
    <row r="72" spans="2:8" s="28" customFormat="1" ht="62.25" customHeight="1">
      <c r="B72" s="103" t="s">
        <v>70</v>
      </c>
      <c r="C72" s="99" t="s">
        <v>253</v>
      </c>
      <c r="D72" s="147" t="s">
        <v>254</v>
      </c>
      <c r="E72" s="115" t="s">
        <v>66</v>
      </c>
      <c r="F72" s="102">
        <v>1</v>
      </c>
      <c r="G72" s="30">
        <v>0</v>
      </c>
      <c r="H72" s="199">
        <f t="shared" si="4"/>
        <v>0</v>
      </c>
    </row>
    <row r="73" spans="2:8" s="28" customFormat="1" ht="51" customHeight="1">
      <c r="B73" s="103" t="s">
        <v>71</v>
      </c>
      <c r="C73" s="99" t="s">
        <v>253</v>
      </c>
      <c r="D73" s="147" t="s">
        <v>255</v>
      </c>
      <c r="E73" s="115" t="s">
        <v>66</v>
      </c>
      <c r="F73" s="102">
        <v>4</v>
      </c>
      <c r="G73" s="30">
        <v>0</v>
      </c>
      <c r="H73" s="199">
        <f t="shared" si="4"/>
        <v>0</v>
      </c>
    </row>
    <row r="74" spans="2:8" s="28" customFormat="1" ht="51" customHeight="1">
      <c r="B74" s="103" t="s">
        <v>72</v>
      </c>
      <c r="C74" s="99" t="s">
        <v>253</v>
      </c>
      <c r="D74" s="148" t="s">
        <v>256</v>
      </c>
      <c r="E74" s="115" t="s">
        <v>66</v>
      </c>
      <c r="F74" s="106">
        <v>1</v>
      </c>
      <c r="G74" s="30">
        <v>0</v>
      </c>
      <c r="H74" s="199">
        <f t="shared" si="4"/>
        <v>0</v>
      </c>
    </row>
    <row r="75" spans="2:8" s="28" customFormat="1" ht="47.25" customHeight="1">
      <c r="B75" s="103" t="s">
        <v>73</v>
      </c>
      <c r="C75" s="104" t="s">
        <v>258</v>
      </c>
      <c r="D75" s="148" t="s">
        <v>257</v>
      </c>
      <c r="E75" s="115" t="s">
        <v>3</v>
      </c>
      <c r="F75" s="106">
        <v>3</v>
      </c>
      <c r="G75" s="30">
        <v>0</v>
      </c>
      <c r="H75" s="199">
        <f t="shared" si="4"/>
        <v>0</v>
      </c>
    </row>
    <row r="76" spans="2:8" s="28" customFormat="1" ht="51" customHeight="1">
      <c r="B76" s="103" t="s">
        <v>74</v>
      </c>
      <c r="C76" s="99" t="s">
        <v>158</v>
      </c>
      <c r="D76" s="129" t="s">
        <v>259</v>
      </c>
      <c r="E76" s="115" t="s">
        <v>14</v>
      </c>
      <c r="F76" s="102">
        <v>19.78</v>
      </c>
      <c r="G76" s="27">
        <v>0</v>
      </c>
      <c r="H76" s="199">
        <f t="shared" si="4"/>
        <v>0</v>
      </c>
    </row>
    <row r="77" spans="2:8" s="28" customFormat="1" ht="53.25" customHeight="1">
      <c r="B77" s="103" t="s">
        <v>75</v>
      </c>
      <c r="C77" s="99" t="s">
        <v>80</v>
      </c>
      <c r="D77" s="148" t="s">
        <v>260</v>
      </c>
      <c r="E77" s="115" t="s">
        <v>66</v>
      </c>
      <c r="F77" s="106">
        <v>3</v>
      </c>
      <c r="G77" s="30">
        <v>0</v>
      </c>
      <c r="H77" s="199">
        <f t="shared" si="4"/>
        <v>0</v>
      </c>
    </row>
    <row r="78" spans="2:8" s="29" customFormat="1" ht="29.25" customHeight="1">
      <c r="B78" s="81"/>
      <c r="C78" s="82"/>
      <c r="D78" s="149" t="s">
        <v>33</v>
      </c>
      <c r="E78" s="144" t="s">
        <v>4</v>
      </c>
      <c r="F78" s="145"/>
      <c r="G78" s="43"/>
      <c r="H78" s="204">
        <f>SUM(H70:H77)</f>
        <v>0</v>
      </c>
    </row>
    <row r="79" spans="2:8" s="21" customFormat="1" ht="16.5" customHeight="1">
      <c r="B79" s="150"/>
      <c r="C79" s="151"/>
      <c r="D79" s="152"/>
      <c r="E79" s="151"/>
      <c r="F79" s="153"/>
      <c r="G79" s="44"/>
      <c r="H79" s="205"/>
    </row>
    <row r="80" spans="2:8" s="29" customFormat="1" ht="39" customHeight="1">
      <c r="B80" s="81" t="s">
        <v>45</v>
      </c>
      <c r="C80" s="82"/>
      <c r="D80" s="83" t="s">
        <v>163</v>
      </c>
      <c r="E80" s="144" t="s">
        <v>4</v>
      </c>
      <c r="F80" s="145"/>
      <c r="G80" s="43" t="s">
        <v>2</v>
      </c>
      <c r="H80" s="204"/>
    </row>
    <row r="81" spans="2:14" s="28" customFormat="1" ht="63" customHeight="1">
      <c r="B81" s="98" t="s">
        <v>28</v>
      </c>
      <c r="C81" s="154" t="s">
        <v>220</v>
      </c>
      <c r="D81" s="146" t="s">
        <v>219</v>
      </c>
      <c r="E81" s="154" t="s">
        <v>14</v>
      </c>
      <c r="F81" s="117">
        <v>139.51</v>
      </c>
      <c r="G81" s="45">
        <v>0</v>
      </c>
      <c r="H81" s="199">
        <f t="shared" ref="H81:H93" si="5">TRUNC(F81*G81*$H$3,2)</f>
        <v>0</v>
      </c>
    </row>
    <row r="82" spans="2:14" s="28" customFormat="1" ht="86.25" customHeight="1">
      <c r="B82" s="98" t="s">
        <v>37</v>
      </c>
      <c r="C82" s="101" t="s">
        <v>159</v>
      </c>
      <c r="D82" s="129" t="s">
        <v>264</v>
      </c>
      <c r="E82" s="101" t="s">
        <v>14</v>
      </c>
      <c r="F82" s="117">
        <v>86.45</v>
      </c>
      <c r="G82" s="27">
        <v>0</v>
      </c>
      <c r="H82" s="199">
        <f t="shared" si="5"/>
        <v>0</v>
      </c>
      <c r="N82" s="8"/>
    </row>
    <row r="83" spans="2:14" s="28" customFormat="1" ht="63" customHeight="1">
      <c r="B83" s="98" t="s">
        <v>160</v>
      </c>
      <c r="C83" s="115" t="s">
        <v>80</v>
      </c>
      <c r="D83" s="129" t="s">
        <v>262</v>
      </c>
      <c r="E83" s="101" t="s">
        <v>14</v>
      </c>
      <c r="F83" s="117">
        <v>57.91</v>
      </c>
      <c r="G83" s="27">
        <v>0</v>
      </c>
      <c r="H83" s="199">
        <f t="shared" si="5"/>
        <v>0</v>
      </c>
    </row>
    <row r="84" spans="2:14" s="28" customFormat="1" ht="51" customHeight="1">
      <c r="B84" s="98" t="s">
        <v>161</v>
      </c>
      <c r="C84" s="101" t="s">
        <v>164</v>
      </c>
      <c r="D84" s="129" t="s">
        <v>263</v>
      </c>
      <c r="E84" s="101" t="s">
        <v>14</v>
      </c>
      <c r="F84" s="117">
        <v>50.24</v>
      </c>
      <c r="G84" s="27">
        <v>0</v>
      </c>
      <c r="H84" s="199">
        <f t="shared" si="5"/>
        <v>0</v>
      </c>
    </row>
    <row r="85" spans="2:14" s="28" customFormat="1" ht="63" customHeight="1">
      <c r="B85" s="98" t="s">
        <v>162</v>
      </c>
      <c r="C85" s="101" t="s">
        <v>227</v>
      </c>
      <c r="D85" s="129" t="s">
        <v>179</v>
      </c>
      <c r="E85" s="101" t="s">
        <v>3</v>
      </c>
      <c r="F85" s="117">
        <v>3</v>
      </c>
      <c r="G85" s="27">
        <v>0</v>
      </c>
      <c r="H85" s="199">
        <f t="shared" si="5"/>
        <v>0</v>
      </c>
    </row>
    <row r="86" spans="2:14" s="28" customFormat="1" ht="53.25" customHeight="1">
      <c r="B86" s="98" t="s">
        <v>165</v>
      </c>
      <c r="C86" s="101" t="s">
        <v>227</v>
      </c>
      <c r="D86" s="129" t="s">
        <v>178</v>
      </c>
      <c r="E86" s="101" t="s">
        <v>3</v>
      </c>
      <c r="F86" s="117">
        <v>1</v>
      </c>
      <c r="G86" s="27">
        <v>0</v>
      </c>
      <c r="H86" s="199">
        <f t="shared" si="5"/>
        <v>0</v>
      </c>
    </row>
    <row r="87" spans="2:14" s="28" customFormat="1" ht="42.75" customHeight="1">
      <c r="B87" s="98" t="s">
        <v>166</v>
      </c>
      <c r="C87" s="101" t="s">
        <v>80</v>
      </c>
      <c r="D87" s="129" t="s">
        <v>169</v>
      </c>
      <c r="E87" s="101" t="s">
        <v>3</v>
      </c>
      <c r="F87" s="117">
        <v>3</v>
      </c>
      <c r="G87" s="27">
        <v>0</v>
      </c>
      <c r="H87" s="199">
        <f t="shared" si="5"/>
        <v>0</v>
      </c>
    </row>
    <row r="88" spans="2:14" s="28" customFormat="1" ht="48" customHeight="1">
      <c r="B88" s="98" t="s">
        <v>167</v>
      </c>
      <c r="C88" s="101" t="s">
        <v>173</v>
      </c>
      <c r="D88" s="129" t="s">
        <v>174</v>
      </c>
      <c r="E88" s="101" t="s">
        <v>3</v>
      </c>
      <c r="F88" s="117">
        <v>1</v>
      </c>
      <c r="G88" s="27">
        <v>0</v>
      </c>
      <c r="H88" s="199">
        <f t="shared" si="5"/>
        <v>0</v>
      </c>
    </row>
    <row r="89" spans="2:14" s="28" customFormat="1" ht="49.5" customHeight="1">
      <c r="B89" s="98" t="s">
        <v>168</v>
      </c>
      <c r="C89" s="101" t="s">
        <v>175</v>
      </c>
      <c r="D89" s="129" t="s">
        <v>172</v>
      </c>
      <c r="E89" s="101" t="s">
        <v>14</v>
      </c>
      <c r="F89" s="117">
        <v>0.88</v>
      </c>
      <c r="G89" s="27">
        <v>0</v>
      </c>
      <c r="H89" s="199">
        <f t="shared" si="5"/>
        <v>0</v>
      </c>
    </row>
    <row r="90" spans="2:14" s="28" customFormat="1" ht="49.5" customHeight="1">
      <c r="B90" s="98" t="s">
        <v>170</v>
      </c>
      <c r="C90" s="101" t="s">
        <v>80</v>
      </c>
      <c r="D90" s="129" t="s">
        <v>180</v>
      </c>
      <c r="E90" s="101" t="s">
        <v>66</v>
      </c>
      <c r="F90" s="117">
        <v>3</v>
      </c>
      <c r="G90" s="27">
        <v>0</v>
      </c>
      <c r="H90" s="199">
        <f t="shared" si="5"/>
        <v>0</v>
      </c>
    </row>
    <row r="91" spans="2:14" s="28" customFormat="1" ht="41.25" customHeight="1">
      <c r="B91" s="98" t="s">
        <v>171</v>
      </c>
      <c r="C91" s="101" t="s">
        <v>80</v>
      </c>
      <c r="D91" s="129" t="s">
        <v>181</v>
      </c>
      <c r="E91" s="101" t="s">
        <v>66</v>
      </c>
      <c r="F91" s="117">
        <v>3</v>
      </c>
      <c r="G91" s="27">
        <v>0</v>
      </c>
      <c r="H91" s="199">
        <f t="shared" si="5"/>
        <v>0</v>
      </c>
    </row>
    <row r="92" spans="2:14" s="28" customFormat="1" ht="39.75" customHeight="1">
      <c r="B92" s="98" t="s">
        <v>176</v>
      </c>
      <c r="C92" s="101" t="s">
        <v>80</v>
      </c>
      <c r="D92" s="129" t="s">
        <v>261</v>
      </c>
      <c r="E92" s="101" t="s">
        <v>66</v>
      </c>
      <c r="F92" s="117">
        <v>1</v>
      </c>
      <c r="G92" s="27">
        <v>0</v>
      </c>
      <c r="H92" s="199">
        <f t="shared" si="5"/>
        <v>0</v>
      </c>
    </row>
    <row r="93" spans="2:14" s="28" customFormat="1" ht="46.5" customHeight="1">
      <c r="B93" s="98" t="s">
        <v>177</v>
      </c>
      <c r="C93" s="101" t="s">
        <v>183</v>
      </c>
      <c r="D93" s="129" t="s">
        <v>207</v>
      </c>
      <c r="E93" s="101" t="s">
        <v>14</v>
      </c>
      <c r="F93" s="117">
        <v>2.8</v>
      </c>
      <c r="G93" s="27">
        <v>0</v>
      </c>
      <c r="H93" s="199">
        <f t="shared" si="5"/>
        <v>0</v>
      </c>
    </row>
    <row r="94" spans="2:14" s="29" customFormat="1" ht="29.25" customHeight="1">
      <c r="B94" s="155"/>
      <c r="C94" s="156"/>
      <c r="D94" s="157" t="s">
        <v>38</v>
      </c>
      <c r="E94" s="158"/>
      <c r="F94" s="159"/>
      <c r="G94" s="46"/>
      <c r="H94" s="206">
        <f>SUM(H81:H93)</f>
        <v>0</v>
      </c>
    </row>
    <row r="95" spans="2:14" s="29" customFormat="1" ht="17.25" customHeight="1">
      <c r="B95" s="160"/>
      <c r="C95" s="161"/>
      <c r="D95" s="162"/>
      <c r="E95" s="161"/>
      <c r="F95" s="163"/>
      <c r="G95" s="47"/>
      <c r="H95" s="207"/>
    </row>
    <row r="96" spans="2:14" s="29" customFormat="1" ht="35.25" customHeight="1">
      <c r="B96" s="81" t="s">
        <v>57</v>
      </c>
      <c r="C96" s="144"/>
      <c r="D96" s="149" t="s">
        <v>184</v>
      </c>
      <c r="E96" s="144"/>
      <c r="F96" s="145"/>
      <c r="G96" s="43"/>
      <c r="H96" s="204"/>
    </row>
    <row r="97" spans="2:8" s="29" customFormat="1" ht="63" customHeight="1">
      <c r="B97" s="164" t="s">
        <v>56</v>
      </c>
      <c r="C97" s="165" t="s">
        <v>187</v>
      </c>
      <c r="D97" s="166" t="s">
        <v>185</v>
      </c>
      <c r="E97" s="167" t="s">
        <v>14</v>
      </c>
      <c r="F97" s="168">
        <v>149.75</v>
      </c>
      <c r="G97" s="48">
        <v>0</v>
      </c>
      <c r="H97" s="199">
        <f t="shared" ref="H97:H102" si="6">TRUNC(F97*G97*$H$3,2)</f>
        <v>0</v>
      </c>
    </row>
    <row r="98" spans="2:8" s="29" customFormat="1" ht="63" customHeight="1">
      <c r="B98" s="169" t="s">
        <v>76</v>
      </c>
      <c r="C98" s="170" t="s">
        <v>186</v>
      </c>
      <c r="D98" s="171" t="s">
        <v>188</v>
      </c>
      <c r="E98" s="170" t="s">
        <v>6</v>
      </c>
      <c r="F98" s="172">
        <v>21.3</v>
      </c>
      <c r="G98" s="33">
        <v>0</v>
      </c>
      <c r="H98" s="199">
        <f t="shared" si="6"/>
        <v>0</v>
      </c>
    </row>
    <row r="99" spans="2:8" s="29" customFormat="1" ht="60" customHeight="1">
      <c r="B99" s="169" t="s">
        <v>77</v>
      </c>
      <c r="C99" s="170" t="s">
        <v>190</v>
      </c>
      <c r="D99" s="173" t="s">
        <v>189</v>
      </c>
      <c r="E99" s="174" t="s">
        <v>6</v>
      </c>
      <c r="F99" s="175">
        <v>10.5</v>
      </c>
      <c r="G99" s="49">
        <v>0</v>
      </c>
      <c r="H99" s="199">
        <f t="shared" si="6"/>
        <v>0</v>
      </c>
    </row>
    <row r="100" spans="2:8" s="29" customFormat="1" ht="53.25" customHeight="1">
      <c r="B100" s="169" t="s">
        <v>78</v>
      </c>
      <c r="C100" s="174" t="s">
        <v>192</v>
      </c>
      <c r="D100" s="173" t="s">
        <v>191</v>
      </c>
      <c r="E100" s="174" t="s">
        <v>6</v>
      </c>
      <c r="F100" s="175">
        <f>14.6*2</f>
        <v>29.2</v>
      </c>
      <c r="G100" s="49">
        <v>0</v>
      </c>
      <c r="H100" s="199">
        <f t="shared" si="6"/>
        <v>0</v>
      </c>
    </row>
    <row r="101" spans="2:8" s="29" customFormat="1" ht="52.5" customHeight="1">
      <c r="B101" s="169" t="s">
        <v>79</v>
      </c>
      <c r="C101" s="174" t="s">
        <v>195</v>
      </c>
      <c r="D101" s="173" t="s">
        <v>194</v>
      </c>
      <c r="E101" s="174" t="s">
        <v>6</v>
      </c>
      <c r="F101" s="175">
        <v>50.2</v>
      </c>
      <c r="G101" s="49">
        <v>0</v>
      </c>
      <c r="H101" s="199">
        <f t="shared" si="6"/>
        <v>0</v>
      </c>
    </row>
    <row r="102" spans="2:8" s="29" customFormat="1" ht="50.25" customHeight="1">
      <c r="B102" s="169" t="s">
        <v>193</v>
      </c>
      <c r="C102" s="174" t="s">
        <v>197</v>
      </c>
      <c r="D102" s="173" t="s">
        <v>196</v>
      </c>
      <c r="E102" s="174" t="s">
        <v>14</v>
      </c>
      <c r="F102" s="175">
        <v>149.75</v>
      </c>
      <c r="G102" s="49">
        <v>0</v>
      </c>
      <c r="H102" s="199">
        <f t="shared" si="6"/>
        <v>0</v>
      </c>
    </row>
    <row r="103" spans="2:8" s="29" customFormat="1" ht="30" customHeight="1">
      <c r="B103" s="81"/>
      <c r="C103" s="82"/>
      <c r="D103" s="149" t="s">
        <v>55</v>
      </c>
      <c r="E103" s="144"/>
      <c r="F103" s="145"/>
      <c r="G103" s="43"/>
      <c r="H103" s="204">
        <f>SUM(H97:H102)</f>
        <v>0</v>
      </c>
    </row>
    <row r="104" spans="2:8" s="29" customFormat="1" ht="18" customHeight="1">
      <c r="B104" s="160"/>
      <c r="C104" s="161"/>
      <c r="D104" s="162"/>
      <c r="E104" s="161"/>
      <c r="F104" s="163"/>
      <c r="G104" s="47"/>
      <c r="H104" s="207"/>
    </row>
    <row r="105" spans="2:8" s="29" customFormat="1" ht="33.75" customHeight="1">
      <c r="B105" s="81" t="s">
        <v>198</v>
      </c>
      <c r="C105" s="144"/>
      <c r="D105" s="149" t="s">
        <v>202</v>
      </c>
      <c r="E105" s="144"/>
      <c r="F105" s="145"/>
      <c r="G105" s="43"/>
      <c r="H105" s="204"/>
    </row>
    <row r="106" spans="2:8" s="29" customFormat="1" ht="56.25" customHeight="1">
      <c r="B106" s="176" t="s">
        <v>199</v>
      </c>
      <c r="C106" s="165" t="s">
        <v>203</v>
      </c>
      <c r="D106" s="166" t="s">
        <v>204</v>
      </c>
      <c r="E106" s="167" t="s">
        <v>14</v>
      </c>
      <c r="F106" s="168">
        <v>131.54</v>
      </c>
      <c r="G106" s="48">
        <v>0</v>
      </c>
      <c r="H106" s="199">
        <f t="shared" ref="H106:H107" si="7">TRUNC(F106*G106*$H$3,2)</f>
        <v>0</v>
      </c>
    </row>
    <row r="107" spans="2:8" s="29" customFormat="1" ht="56.25" customHeight="1">
      <c r="B107" s="169" t="s">
        <v>200</v>
      </c>
      <c r="C107" s="170" t="s">
        <v>206</v>
      </c>
      <c r="D107" s="171" t="s">
        <v>205</v>
      </c>
      <c r="E107" s="170" t="s">
        <v>14</v>
      </c>
      <c r="F107" s="172">
        <v>131.54</v>
      </c>
      <c r="G107" s="33">
        <v>0</v>
      </c>
      <c r="H107" s="199">
        <f t="shared" si="7"/>
        <v>0</v>
      </c>
    </row>
    <row r="108" spans="2:8" s="29" customFormat="1" ht="29.25" customHeight="1">
      <c r="B108" s="81"/>
      <c r="C108" s="82"/>
      <c r="D108" s="149" t="s">
        <v>201</v>
      </c>
      <c r="E108" s="144"/>
      <c r="F108" s="145"/>
      <c r="G108" s="43"/>
      <c r="H108" s="204">
        <f>SUM(H106:H107)</f>
        <v>0</v>
      </c>
    </row>
    <row r="109" spans="2:8" s="51" customFormat="1" ht="19.5" customHeight="1">
      <c r="B109" s="177"/>
      <c r="C109" s="178"/>
      <c r="D109" s="179"/>
      <c r="E109" s="180"/>
      <c r="F109" s="181"/>
      <c r="G109" s="50"/>
      <c r="H109" s="208"/>
    </row>
    <row r="110" spans="2:8" s="29" customFormat="1" ht="32.25" customHeight="1">
      <c r="B110" s="182" t="s">
        <v>265</v>
      </c>
      <c r="C110" s="183"/>
      <c r="D110" s="184" t="s">
        <v>267</v>
      </c>
      <c r="E110" s="185"/>
      <c r="F110" s="186"/>
      <c r="G110" s="52"/>
      <c r="H110" s="209"/>
    </row>
    <row r="111" spans="2:8" s="29" customFormat="1" ht="41.25" customHeight="1">
      <c r="B111" s="187" t="s">
        <v>268</v>
      </c>
      <c r="C111" s="188" t="s">
        <v>270</v>
      </c>
      <c r="D111" s="189" t="s">
        <v>269</v>
      </c>
      <c r="E111" s="190" t="s">
        <v>14</v>
      </c>
      <c r="F111" s="191">
        <v>51.9</v>
      </c>
      <c r="G111" s="53">
        <v>0</v>
      </c>
      <c r="H111" s="199">
        <f>TRUNC(F111*G111*$H$3,2)</f>
        <v>0</v>
      </c>
    </row>
    <row r="112" spans="2:8" s="29" customFormat="1" ht="29.25" customHeight="1">
      <c r="B112" s="182"/>
      <c r="C112" s="183"/>
      <c r="D112" s="184" t="s">
        <v>266</v>
      </c>
      <c r="E112" s="185"/>
      <c r="F112" s="186"/>
      <c r="G112" s="52"/>
      <c r="H112" s="209">
        <f>H111</f>
        <v>0</v>
      </c>
    </row>
    <row r="113" spans="2:8" s="21" customFormat="1" ht="16.5" customHeight="1">
      <c r="B113" s="192"/>
      <c r="C113" s="193"/>
      <c r="D113" s="194"/>
      <c r="E113" s="193"/>
      <c r="F113" s="195"/>
      <c r="G113" s="54"/>
      <c r="H113" s="210"/>
    </row>
    <row r="114" spans="2:8" s="29" customFormat="1" ht="38.25" customHeight="1">
      <c r="B114" s="182"/>
      <c r="C114" s="183"/>
      <c r="D114" s="184" t="s">
        <v>272</v>
      </c>
      <c r="E114" s="185"/>
      <c r="F114" s="186"/>
      <c r="G114" s="52"/>
      <c r="H114" s="209">
        <f>H17+H28+H59+H67+H78+H94+H108+H103+H112</f>
        <v>0</v>
      </c>
    </row>
    <row r="115" spans="2:8" ht="17.25" customHeight="1" thickBot="1">
      <c r="B115" s="56"/>
      <c r="C115" s="57"/>
      <c r="D115" s="58"/>
      <c r="E115" s="59"/>
      <c r="F115" s="60"/>
      <c r="G115" s="60"/>
      <c r="H115" s="61"/>
    </row>
    <row r="116" spans="2:8" ht="63" customHeight="1">
      <c r="B116" s="62"/>
      <c r="C116" s="63"/>
      <c r="D116" s="64"/>
      <c r="E116" s="63"/>
      <c r="F116" s="65"/>
      <c r="G116" s="65"/>
      <c r="H116" s="65"/>
    </row>
    <row r="117" spans="2:8" ht="63" customHeight="1">
      <c r="B117" s="66"/>
      <c r="C117" s="67"/>
      <c r="D117" s="68"/>
      <c r="E117" s="67"/>
      <c r="F117" s="69"/>
      <c r="G117" s="69"/>
      <c r="H117" s="69"/>
    </row>
    <row r="118" spans="2:8" ht="63" customHeight="1">
      <c r="B118" s="66"/>
      <c r="C118" s="67"/>
      <c r="D118" s="68"/>
      <c r="E118" s="67"/>
      <c r="F118" s="69"/>
      <c r="G118" s="69"/>
      <c r="H118" s="69"/>
    </row>
  </sheetData>
  <sheetProtection algorithmName="SHA-512" hashValue="d/OBteVDHvT4CETeauxaaGQsi6Gw/BvKr8fd6VsjLzAYfRXVsNnW3I9xh/EfcWgcGFo75XDZoQChs/E0pV/2tw==" saltValue="pzGjGiSd0ARhRJKrSL5hjw==" spinCount="100000" sheet="1" objects="1" scenarios="1"/>
  <mergeCells count="2">
    <mergeCell ref="F1:H2"/>
    <mergeCell ref="B1:C2"/>
  </mergeCells>
  <printOptions horizontalCentered="1" verticalCentered="1"/>
  <pageMargins left="0.70866141732283472" right="0.31496062992125984" top="0.39370078740157483" bottom="0.39370078740157483" header="0" footer="0"/>
  <pageSetup paperSize="9" scale="55" fitToHeight="0" orientation="portrait" verticalDpi="1200" r:id="rId1"/>
  <headerFooter>
    <oddFooter>Página &amp;P de &amp;N</oddFooter>
  </headerFooter>
  <rowBreaks count="4" manualBreakCount="4">
    <brk id="29" min="1" max="7" man="1"/>
    <brk id="60" min="1" max="7" man="1"/>
    <brk id="79" min="1" max="7" man="1"/>
    <brk id="9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Rangel</dc:creator>
  <cp:lastModifiedBy>Ana Paula Benedetti</cp:lastModifiedBy>
  <cp:lastPrinted>2017-10-03T12:23:34Z</cp:lastPrinted>
  <dcterms:created xsi:type="dcterms:W3CDTF">2013-08-05T14:14:34Z</dcterms:created>
  <dcterms:modified xsi:type="dcterms:W3CDTF">2019-08-07T13:53:21Z</dcterms:modified>
</cp:coreProperties>
</file>